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F54EB12-9347-46C0-9EFA-2BC2A7D96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예산총괄표" sheetId="9" r:id="rId1"/>
    <sheet name="1차연도 예산집행계획" sheetId="6" r:id="rId2"/>
    <sheet name="2차연도 예산집행계획" sheetId="8" r:id="rId3"/>
    <sheet name="지원가능항목" sheetId="10" r:id="rId4"/>
  </sheets>
  <definedNames>
    <definedName name="_xlnm.Print_Area" localSheetId="1">'1차연도 예산집행계획'!$A$1:$AG$43</definedName>
    <definedName name="_xlnm.Print_Area" localSheetId="2">'2차연도 예산집행계획'!$A$1:$AG$43</definedName>
    <definedName name="_xlnm.Print_Area" localSheetId="0">예산총괄표!$B$1:$AH$20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8" l="1"/>
  <c r="D8" i="8"/>
  <c r="D7" i="8"/>
  <c r="D6" i="8"/>
  <c r="D5" i="8"/>
  <c r="D10" i="8" s="1"/>
  <c r="D12" i="8" s="1"/>
  <c r="D11" i="6"/>
  <c r="D9" i="6"/>
  <c r="D21" i="9" s="1"/>
  <c r="F21" i="9" s="1"/>
  <c r="D8" i="6"/>
  <c r="D7" i="6"/>
  <c r="D6" i="6"/>
  <c r="D18" i="9" s="1"/>
  <c r="D5" i="6"/>
  <c r="D11" i="8"/>
  <c r="E19" i="9"/>
  <c r="D20" i="9"/>
  <c r="D17" i="9"/>
  <c r="E23" i="9"/>
  <c r="E18" i="9"/>
  <c r="D19" i="9"/>
  <c r="D23" i="9"/>
  <c r="E20" i="9"/>
  <c r="E21" i="9"/>
  <c r="E16" i="9"/>
  <c r="D16" i="9"/>
  <c r="AF42" i="8"/>
  <c r="Q42" i="8"/>
  <c r="AF41" i="8"/>
  <c r="Q41" i="8"/>
  <c r="AF40" i="8"/>
  <c r="Q40" i="8"/>
  <c r="AF39" i="8"/>
  <c r="Q39" i="8"/>
  <c r="AF37" i="8"/>
  <c r="Q37" i="8"/>
  <c r="AF36" i="8"/>
  <c r="Q36" i="8"/>
  <c r="AF35" i="8"/>
  <c r="Q35" i="8"/>
  <c r="AF34" i="8"/>
  <c r="S34" i="8" s="1"/>
  <c r="Q34" i="8"/>
  <c r="D34" i="8" s="1"/>
  <c r="AF33" i="8"/>
  <c r="Q33" i="8"/>
  <c r="AF32" i="8"/>
  <c r="Q32" i="8"/>
  <c r="AF31" i="8"/>
  <c r="Q31" i="8"/>
  <c r="AF30" i="8"/>
  <c r="AF29" i="8"/>
  <c r="S29" i="8" s="1"/>
  <c r="D29" i="8"/>
  <c r="AF28" i="8"/>
  <c r="Q28" i="8"/>
  <c r="AF27" i="8"/>
  <c r="Q27" i="8"/>
  <c r="AF26" i="8"/>
  <c r="Q26" i="8"/>
  <c r="AF25" i="8"/>
  <c r="Q25" i="8"/>
  <c r="AF24" i="8"/>
  <c r="Q24" i="8"/>
  <c r="AF23" i="8"/>
  <c r="Q23" i="8"/>
  <c r="AF22" i="8"/>
  <c r="Q22" i="8"/>
  <c r="AF21" i="8"/>
  <c r="Q21" i="8"/>
  <c r="AF20" i="8"/>
  <c r="Q20" i="8"/>
  <c r="AF19" i="8"/>
  <c r="Q19" i="8"/>
  <c r="AF18" i="8"/>
  <c r="Q18" i="8"/>
  <c r="AF17" i="8"/>
  <c r="Q17" i="8"/>
  <c r="E17" i="9" l="1"/>
  <c r="F17" i="9" s="1"/>
  <c r="D10" i="6"/>
  <c r="D12" i="6" s="1"/>
  <c r="F9" i="6" s="1"/>
  <c r="F20" i="9"/>
  <c r="F11" i="8"/>
  <c r="F18" i="9"/>
  <c r="F19" i="9"/>
  <c r="F23" i="9"/>
  <c r="D22" i="9"/>
  <c r="D12" i="9" s="1"/>
  <c r="S27" i="8"/>
  <c r="D39" i="8"/>
  <c r="D38" i="8" s="1"/>
  <c r="S39" i="8"/>
  <c r="S38" i="8" s="1"/>
  <c r="AF43" i="8"/>
  <c r="Q43" i="8"/>
  <c r="D31" i="8"/>
  <c r="S31" i="8"/>
  <c r="D35" i="8"/>
  <c r="S35" i="8"/>
  <c r="D27" i="8"/>
  <c r="D17" i="8"/>
  <c r="S17" i="8"/>
  <c r="E22" i="9" l="1"/>
  <c r="E24" i="9" s="1"/>
  <c r="F5" i="8"/>
  <c r="F6" i="8"/>
  <c r="F7" i="8"/>
  <c r="F9" i="8"/>
  <c r="F8" i="8"/>
  <c r="D24" i="9"/>
  <c r="F11" i="6"/>
  <c r="F5" i="6"/>
  <c r="F6" i="6"/>
  <c r="F7" i="6"/>
  <c r="F8" i="6"/>
  <c r="D16" i="8"/>
  <c r="D43" i="8" s="1"/>
  <c r="S16" i="8"/>
  <c r="S43" i="8" s="1"/>
  <c r="D13" i="9" l="1"/>
  <c r="F22" i="9"/>
  <c r="F24" i="9" s="1"/>
  <c r="F10" i="8"/>
  <c r="F12" i="8" s="1"/>
  <c r="F10" i="6"/>
  <c r="F12" i="6" s="1"/>
  <c r="AF34" i="6"/>
  <c r="Q34" i="6"/>
  <c r="D34" i="6" l="1"/>
  <c r="S34" i="6"/>
  <c r="Q39" i="6" l="1"/>
  <c r="AF39" i="6"/>
  <c r="AF41" i="6"/>
  <c r="Q41" i="6"/>
  <c r="AF20" i="6"/>
  <c r="AF19" i="6"/>
  <c r="AF24" i="6"/>
  <c r="AF23" i="6"/>
  <c r="AF22" i="6"/>
  <c r="AF21" i="6"/>
  <c r="Q20" i="6"/>
  <c r="Q21" i="6"/>
  <c r="Q22" i="6"/>
  <c r="Q23" i="6"/>
  <c r="Q24" i="6"/>
  <c r="AF25" i="6" l="1"/>
  <c r="AF26" i="6"/>
  <c r="AF27" i="6"/>
  <c r="AF28" i="6"/>
  <c r="AF29" i="6"/>
  <c r="AF30" i="6"/>
  <c r="AF31" i="6"/>
  <c r="AF32" i="6"/>
  <c r="AF33" i="6"/>
  <c r="AF35" i="6"/>
  <c r="AF36" i="6"/>
  <c r="AF37" i="6"/>
  <c r="AF18" i="6"/>
  <c r="AF17" i="6"/>
  <c r="Q42" i="6"/>
  <c r="Q40" i="6"/>
  <c r="Q31" i="6"/>
  <c r="Q32" i="6"/>
  <c r="Q33" i="6"/>
  <c r="Q35" i="6"/>
  <c r="Q36" i="6"/>
  <c r="Q37" i="6"/>
  <c r="Q18" i="6"/>
  <c r="Q19" i="6"/>
  <c r="Q25" i="6"/>
  <c r="Q26" i="6"/>
  <c r="Q27" i="6"/>
  <c r="Q28" i="6"/>
  <c r="Q17" i="6"/>
  <c r="AF42" i="6"/>
  <c r="AF40" i="6"/>
  <c r="S39" i="6" s="1"/>
  <c r="Q43" i="6" l="1"/>
  <c r="S27" i="6"/>
  <c r="S17" i="6"/>
  <c r="AF43" i="6"/>
  <c r="S35" i="6"/>
  <c r="D17" i="6"/>
  <c r="D39" i="6"/>
  <c r="S31" i="6"/>
  <c r="D27" i="6"/>
  <c r="D29" i="6"/>
  <c r="D31" i="6"/>
  <c r="S29" i="6"/>
  <c r="D35" i="6"/>
  <c r="S38" i="6"/>
  <c r="S16" i="6" l="1"/>
  <c r="S43" i="6" s="1"/>
  <c r="D16" i="6"/>
  <c r="D38" i="6" l="1"/>
  <c r="D43" i="6" s="1"/>
  <c r="G19" i="9"/>
  <c r="G21" i="9" l="1"/>
  <c r="G20" i="9"/>
  <c r="G18" i="9"/>
  <c r="G17" i="9"/>
  <c r="G23" i="9"/>
  <c r="G22" i="9" l="1"/>
  <c r="G24" i="9" s="1"/>
</calcChain>
</file>

<file path=xl/sharedStrings.xml><?xml version="1.0" encoding="utf-8"?>
<sst xmlns="http://schemas.openxmlformats.org/spreadsheetml/2006/main" count="699" uniqueCount="100">
  <si>
    <t>명</t>
    <phoneticPr fontId="3" type="noConversion"/>
  </si>
  <si>
    <t>=</t>
    <phoneticPr fontId="3" type="noConversion"/>
  </si>
  <si>
    <t>목</t>
    <phoneticPr fontId="2" type="noConversion"/>
  </si>
  <si>
    <t>세목</t>
    <phoneticPr fontId="2" type="noConversion"/>
  </si>
  <si>
    <t>단가</t>
    <phoneticPr fontId="3" type="noConversion"/>
  </si>
  <si>
    <t>*</t>
    <phoneticPr fontId="3" type="noConversion"/>
  </si>
  <si>
    <t>수량</t>
    <phoneticPr fontId="3" type="noConversion"/>
  </si>
  <si>
    <t>단위</t>
    <phoneticPr fontId="3" type="noConversion"/>
  </si>
  <si>
    <t>=</t>
    <phoneticPr fontId="3" type="noConversion"/>
  </si>
  <si>
    <t>총액</t>
    <phoneticPr fontId="3" type="noConversion"/>
  </si>
  <si>
    <t>총계</t>
    <phoneticPr fontId="3" type="noConversion"/>
  </si>
  <si>
    <t>일반수용비</t>
    <phoneticPr fontId="3" type="noConversion"/>
  </si>
  <si>
    <t>세부내용</t>
    <phoneticPr fontId="3" type="noConversion"/>
  </si>
  <si>
    <t>(단위:원)</t>
  </si>
  <si>
    <t>명</t>
    <phoneticPr fontId="3" type="noConversion"/>
  </si>
  <si>
    <t>세세목</t>
    <phoneticPr fontId="3" type="noConversion"/>
  </si>
  <si>
    <t>회</t>
    <phoneticPr fontId="3" type="noConversion"/>
  </si>
  <si>
    <t>소계</t>
    <phoneticPr fontId="3" type="noConversion"/>
  </si>
  <si>
    <t>소계</t>
    <phoneticPr fontId="3" type="noConversion"/>
  </si>
  <si>
    <t>개월</t>
    <phoneticPr fontId="3" type="noConversion"/>
  </si>
  <si>
    <t>회</t>
    <phoneticPr fontId="3" type="noConversion"/>
  </si>
  <si>
    <t xml:space="preserve">[운영비] </t>
    <phoneticPr fontId="2" type="noConversion"/>
  </si>
  <si>
    <t>[여비]</t>
    <phoneticPr fontId="2" type="noConversion"/>
  </si>
  <si>
    <t>회</t>
    <phoneticPr fontId="3" type="noConversion"/>
  </si>
  <si>
    <t xml:space="preserve">ㅇ </t>
    <phoneticPr fontId="3" type="noConversion"/>
  </si>
  <si>
    <t>ㅇ 연출 사례비</t>
    <phoneticPr fontId="3" type="noConversion"/>
  </si>
  <si>
    <t>ㅇ 공연장 대관료</t>
    <phoneticPr fontId="3" type="noConversion"/>
  </si>
  <si>
    <t>ㅇ 장비 임차료 (OO장비, OO장비)</t>
    <phoneticPr fontId="3" type="noConversion"/>
  </si>
  <si>
    <t>ㅇ 상해보험료</t>
    <phoneticPr fontId="3" type="noConversion"/>
  </si>
  <si>
    <t>국고보조금 소계</t>
    <phoneticPr fontId="3" type="noConversion"/>
  </si>
  <si>
    <t>자부담 소계</t>
    <phoneticPr fontId="3" type="noConversion"/>
  </si>
  <si>
    <t>ㅇ 숙박비</t>
    <phoneticPr fontId="3" type="noConversion"/>
  </si>
  <si>
    <t>ㅇ 공연연습실 대관</t>
    <phoneticPr fontId="3" type="noConversion"/>
  </si>
  <si>
    <t xml:space="preserve">자부담 - 산출근거  </t>
    <phoneticPr fontId="3" type="noConversion"/>
  </si>
  <si>
    <t xml:space="preserve">국고보조금- 산출근거  </t>
    <phoneticPr fontId="3" type="noConversion"/>
  </si>
  <si>
    <t>구분</t>
    <phoneticPr fontId="3" type="noConversion"/>
  </si>
  <si>
    <t>임차비</t>
    <phoneticPr fontId="3" type="noConversion"/>
  </si>
  <si>
    <t xml:space="preserve">총 사업비 </t>
    <phoneticPr fontId="3" type="noConversion"/>
  </si>
  <si>
    <t>자부담 (총사업비의 10%)</t>
    <phoneticPr fontId="3" type="noConversion"/>
  </si>
  <si>
    <t>해외 협력단체명</t>
    <phoneticPr fontId="3" type="noConversion"/>
  </si>
  <si>
    <t>신청단체명</t>
    <phoneticPr fontId="5" type="noConversion"/>
  </si>
  <si>
    <t>공연명</t>
    <phoneticPr fontId="3" type="noConversion"/>
  </si>
  <si>
    <t xml:space="preserve"> (국문)                                                                (영문)</t>
    <phoneticPr fontId="3" type="noConversion"/>
  </si>
  <si>
    <t>ㅇ 출연자 사례비</t>
    <phoneticPr fontId="3" type="noConversion"/>
  </si>
  <si>
    <t>ㅇ 연주자 사례비</t>
    <phoneticPr fontId="3" type="noConversion"/>
  </si>
  <si>
    <t>ㅇ 국외 운송비</t>
    <phoneticPr fontId="3" type="noConversion"/>
  </si>
  <si>
    <t>ㅇ 오디션 대관료</t>
    <phoneticPr fontId="3" type="noConversion"/>
  </si>
  <si>
    <t>국외여비</t>
    <phoneticPr fontId="3" type="noConversion"/>
  </si>
  <si>
    <t>ㅇ 국제 항공료</t>
    <phoneticPr fontId="3" type="noConversion"/>
  </si>
  <si>
    <t>ㅇ 항공료</t>
    <phoneticPr fontId="3" type="noConversion"/>
  </si>
  <si>
    <t>ㅇ 여행자보험료</t>
    <phoneticPr fontId="3" type="noConversion"/>
  </si>
  <si>
    <t>박</t>
    <phoneticPr fontId="3" type="noConversion"/>
  </si>
  <si>
    <t>ㅇ 기술감독 사례비</t>
    <phoneticPr fontId="3" type="noConversion"/>
  </si>
  <si>
    <t>ㅇ 운영총괄 사례비</t>
    <phoneticPr fontId="3" type="noConversion"/>
  </si>
  <si>
    <t>공공요금 및 제세</t>
    <phoneticPr fontId="3" type="noConversion"/>
  </si>
  <si>
    <t>국내</t>
  </si>
  <si>
    <t>해외</t>
    <phoneticPr fontId="3" type="noConversion"/>
  </si>
  <si>
    <t>공공요금 
및 제세</t>
    <phoneticPr fontId="3" type="noConversion"/>
  </si>
  <si>
    <t>일반용역비</t>
    <phoneticPr fontId="3" type="noConversion"/>
  </si>
  <si>
    <t>ㅇ 전문가 활용비</t>
    <phoneticPr fontId="3" type="noConversion"/>
  </si>
  <si>
    <t>ㅇ 운송비</t>
    <phoneticPr fontId="3" type="noConversion"/>
  </si>
  <si>
    <t>ㅇ 임차료</t>
    <phoneticPr fontId="3" type="noConversion"/>
  </si>
  <si>
    <t>ㅇ 보험료</t>
    <phoneticPr fontId="3" type="noConversion"/>
  </si>
  <si>
    <t>ㅇ 음원녹음비</t>
    <phoneticPr fontId="3" type="noConversion"/>
  </si>
  <si>
    <t>ㅇ 운영 대행</t>
    <phoneticPr fontId="3" type="noConversion"/>
  </si>
  <si>
    <t>ㅇ 캐스팅 및 오디션</t>
    <phoneticPr fontId="3" type="noConversion"/>
  </si>
  <si>
    <t>ㅇ 캐스팅 및 오디션 운영비용</t>
    <phoneticPr fontId="3" type="noConversion"/>
  </si>
  <si>
    <t>ㅇ 음원 녹음 용역비</t>
    <phoneticPr fontId="3" type="noConversion"/>
  </si>
  <si>
    <t>ㅇ 운영대행 용역비</t>
    <phoneticPr fontId="3" type="noConversion"/>
  </si>
  <si>
    <r>
      <t xml:space="preserve">지급처
</t>
    </r>
    <r>
      <rPr>
        <b/>
        <sz val="8"/>
        <color theme="1"/>
        <rFont val="굴림"/>
        <family val="3"/>
        <charset val="129"/>
      </rPr>
      <t>(국내/
해외)</t>
    </r>
    <phoneticPr fontId="3" type="noConversion"/>
  </si>
  <si>
    <t>ㅇ 지급수수료</t>
    <phoneticPr fontId="3" type="noConversion"/>
  </si>
  <si>
    <t>ㅇ배우 조합 수수료</t>
    <phoneticPr fontId="3" type="noConversion"/>
  </si>
  <si>
    <t>ㅇ로열티(작가 ㅇㅇㅇ)</t>
    <phoneticPr fontId="3" type="noConversion"/>
  </si>
  <si>
    <r>
      <t xml:space="preserve">비중
</t>
    </r>
    <r>
      <rPr>
        <sz val="9"/>
        <color rgb="FF0000CC"/>
        <rFont val="굴림"/>
        <family val="3"/>
        <charset val="129"/>
      </rPr>
      <t>*비율 고정값</t>
    </r>
    <phoneticPr fontId="3" type="noConversion"/>
  </si>
  <si>
    <t>* 사업 예산 세부 계획은 제출 후 변경 불가합니다. * 세세목과 산출근거는 예시이므로, 사업비 산정기준을 참고로 하여 사업내용에 따라 작성하시기 바랍니다</t>
    <phoneticPr fontId="3" type="noConversion"/>
  </si>
  <si>
    <t xml:space="preserve"> 공연일정  00월 00일~00월 00일, 총   일  / 공연횟수 총   회   </t>
    <phoneticPr fontId="3" type="noConversion"/>
  </si>
  <si>
    <t>공연장(정해진 경우)</t>
    <phoneticPr fontId="3" type="noConversion"/>
  </si>
  <si>
    <t>공연 일정, 공연횟수(정해진 경우)</t>
    <phoneticPr fontId="5" type="noConversion"/>
  </si>
  <si>
    <t>ㅇ 현지 교통비</t>
    <phoneticPr fontId="3" type="noConversion"/>
  </si>
  <si>
    <t>(단위:원)</t>
    <phoneticPr fontId="3" type="noConversion"/>
  </si>
  <si>
    <t>&lt;K-뮤지컬 영미권 중기(2개년) 개발 지원&gt; 총사업비 예산 총괄표</t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</si>
  <si>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◆  자부담 사용 가능 예산 항목
</t>
    </r>
    <r>
      <rPr>
        <sz val="11"/>
        <color indexed="8"/>
        <rFont val="맑은 고딕"/>
        <family val="3"/>
        <charset val="129"/>
        <scheme val="major"/>
      </rPr>
      <t xml:space="preserve">- </t>
    </r>
    <r>
      <rPr>
        <b/>
        <u/>
        <sz val="11"/>
        <color rgb="FF000000"/>
        <rFont val="맑은 고딕"/>
        <family val="3"/>
        <charset val="129"/>
        <scheme val="major"/>
      </rPr>
      <t>일반수용비 :</t>
    </r>
    <r>
      <rPr>
        <sz val="11"/>
        <color indexed="8"/>
        <rFont val="맑은 고딕"/>
        <family val="3"/>
        <charset val="129"/>
        <scheme val="major"/>
      </rPr>
      <t xml:space="preserve"> 전문가활용비(통/번역료 및 현지 운영 총괄, 현지 연출·배우
  ·연주자 등 창작진, 기술 및 진행 인력 등), 배우 연합 수수료, 로열티(국내 원작자/원곡자), 
  법무비용, 홍보물제작비, 운송비, 회계검증 수수료 외 개발 과정 중 필요한 소모품비 등 
- </t>
    </r>
    <r>
      <rPr>
        <b/>
        <u/>
        <sz val="11"/>
        <color rgb="FF000000"/>
        <rFont val="맑은 고딕"/>
        <family val="3"/>
        <charset val="129"/>
        <scheme val="major"/>
      </rPr>
      <t>공공요금 및 제세</t>
    </r>
    <r>
      <rPr>
        <sz val="11"/>
        <color indexed="8"/>
        <rFont val="맑은 고딕"/>
        <family val="3"/>
        <charset val="129"/>
        <scheme val="major"/>
      </rPr>
      <t xml:space="preserve"> : 상해보험 수수료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indexed="8"/>
        <rFont val="맑은 고딕"/>
        <family val="3"/>
        <charset val="129"/>
        <scheme val="major"/>
      </rPr>
      <t xml:space="preserve"> : 연습실 대관, 공연장 대관, 조명·음향·장비 대여비, 악기 대여비
- </t>
    </r>
    <r>
      <rPr>
        <b/>
        <u/>
        <sz val="11"/>
        <color rgb="FF000000"/>
        <rFont val="맑은 고딕"/>
        <family val="3"/>
        <charset val="129"/>
        <scheme val="major"/>
      </rPr>
      <t>일반용역비</t>
    </r>
    <r>
      <rPr>
        <sz val="11"/>
        <color indexed="8"/>
        <rFont val="맑은 고딕"/>
        <family val="3"/>
        <charset val="129"/>
        <scheme val="major"/>
      </rPr>
      <t xml:space="preserve"> : 캐스팅 및 오디션 용역비, 음원 녹음 용역비, 운영 대행 용역비
- </t>
    </r>
    <r>
      <rPr>
        <b/>
        <u/>
        <sz val="11"/>
        <color rgb="FF000000"/>
        <rFont val="맑은 고딕"/>
        <family val="3"/>
        <charset val="129"/>
        <scheme val="major"/>
      </rPr>
      <t>국외여비</t>
    </r>
    <r>
      <rPr>
        <sz val="11"/>
        <color indexed="8"/>
        <rFont val="맑은 고딕"/>
        <family val="3"/>
        <charset val="129"/>
        <scheme val="major"/>
      </rPr>
      <t xml:space="preserve"> : 국제항공료, 숙박비, 여행자보험료, 현지교통비</t>
    </r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</si>
  <si>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 ◆ 보조금 지원 예산 항목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일반수용비</t>
    </r>
    <r>
      <rPr>
        <sz val="11"/>
        <color rgb="FF000000"/>
        <rFont val="맑은 고딕"/>
        <family val="3"/>
        <charset val="129"/>
        <scheme val="major"/>
      </rPr>
      <t xml:space="preserve"> : 전문가활용비(통/번역료 및 현지 운영 총괄, 현지 연출·배우
  ·연주자 등 창작진, 기술 및 진행 인력 등), 배우 연합 수수료, 로열티(국내 원작자/원곡자), 
  법무비용, 홍보물제작비, 운송비, 회계검증 수수료</t>
    </r>
    <r>
      <rPr>
        <sz val="11"/>
        <color rgb="FF000000"/>
        <rFont val="맑은 고딕"/>
        <family val="3"/>
        <charset val="129"/>
      </rPr>
      <t xml:space="preserve">
- </t>
    </r>
    <r>
      <rPr>
        <b/>
        <u/>
        <sz val="11"/>
        <color rgb="FF000000"/>
        <rFont val="맑은 고딕"/>
        <family val="3"/>
        <charset val="129"/>
      </rPr>
      <t>공공요금 및 제세</t>
    </r>
    <r>
      <rPr>
        <sz val="11"/>
        <color rgb="FF000000"/>
        <rFont val="맑은 고딕"/>
        <family val="3"/>
        <charset val="129"/>
      </rPr>
      <t xml:space="preserve"> : 상해보험 수수료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rgb="FF000000"/>
        <rFont val="맑은 고딕"/>
        <family val="3"/>
        <charset val="129"/>
        <scheme val="major"/>
      </rPr>
      <t xml:space="preserve"> : 연습실 대관, 공연장 대관, 조명</t>
    </r>
    <r>
      <rPr>
        <sz val="11"/>
        <color rgb="FF000000"/>
        <rFont val="맑은 고딕"/>
        <family val="3"/>
        <charset val="129"/>
      </rPr>
      <t xml:space="preserve">·음향·장비 대여비, 악기 대여비
- </t>
    </r>
    <r>
      <rPr>
        <b/>
        <u/>
        <sz val="11"/>
        <color rgb="FF000000"/>
        <rFont val="맑은 고딕"/>
        <family val="3"/>
        <charset val="129"/>
      </rPr>
      <t>일반용역비</t>
    </r>
    <r>
      <rPr>
        <sz val="11"/>
        <color rgb="FF000000"/>
        <rFont val="맑은 고딕"/>
        <family val="3"/>
        <charset val="129"/>
      </rPr>
      <t xml:space="preserve"> : 캐스팅 및 오디션 용역비, 음원 녹음 용역비, 운영 대행 용역비
- </t>
    </r>
    <r>
      <rPr>
        <b/>
        <u/>
        <sz val="11"/>
        <color rgb="FF000000"/>
        <rFont val="맑은 고딕"/>
        <family val="3"/>
        <charset val="129"/>
      </rPr>
      <t>국외여비</t>
    </r>
    <r>
      <rPr>
        <sz val="11"/>
        <color rgb="FF000000"/>
        <rFont val="맑은 고딕"/>
        <family val="3"/>
        <charset val="129"/>
      </rPr>
      <t xml:space="preserve"> : 국제항공료, 숙박비, 여행자보험료, 현지교통비</t>
    </r>
    <phoneticPr fontId="3" type="noConversion"/>
  </si>
  <si>
    <t xml:space="preserve"> * 총 사업비(지원금+자부담)의 10% 자부담 구성 필수 
 * 예산 편성 시 지원금 자부담 공동 편성 필수 
 * 여비 집행 시, 공무원 여비규정 단가 초과 집행 불가
 * 상기 예산편성 항목 외 신청사업 관련 예술경영지원센터 사업담당자와 협의 후 편성·변경 가능</t>
    <phoneticPr fontId="55" type="noConversion"/>
  </si>
  <si>
    <t>금액(원)</t>
    <phoneticPr fontId="3" type="noConversion"/>
  </si>
  <si>
    <t>1. 공연 일반 정보</t>
    <phoneticPr fontId="3" type="noConversion"/>
  </si>
  <si>
    <t>2. 보조금 지원 신청액</t>
    <phoneticPr fontId="3" type="noConversion"/>
  </si>
  <si>
    <t>3. 사업 전체 예산(2개년)</t>
    <phoneticPr fontId="3" type="noConversion"/>
  </si>
  <si>
    <t>☜ 최대 90백만원</t>
    <phoneticPr fontId="3" type="noConversion"/>
  </si>
  <si>
    <t>&lt;보조금 지원 및 자부담 사용 가능 예산 항목&gt;</t>
    <phoneticPr fontId="3" type="noConversion"/>
  </si>
  <si>
    <t>&lt;2025년 예산 산출표&gt;</t>
    <phoneticPr fontId="3" type="noConversion"/>
  </si>
  <si>
    <t>1차 연도(2025년)</t>
    <phoneticPr fontId="3" type="noConversion"/>
  </si>
  <si>
    <t>2차 연도(2026년)</t>
    <phoneticPr fontId="3" type="noConversion"/>
  </si>
  <si>
    <t>&lt;K-뮤지컬 영미권 중기(2개년) 개발 지원&gt; 2차연도 예산 세부 산출 계획</t>
    <phoneticPr fontId="3" type="noConversion"/>
  </si>
  <si>
    <t>&lt;2026년 예산 산출표&gt;</t>
    <phoneticPr fontId="3" type="noConversion"/>
  </si>
  <si>
    <t>&lt;K-뮤지컬 영미권 중기(2개년) 개발 지원&gt; 1차연도 예산 세부 산출 계획</t>
    <phoneticPr fontId="3" type="noConversion"/>
  </si>
  <si>
    <r>
      <t xml:space="preserve">전체 예산(원) 
</t>
    </r>
    <r>
      <rPr>
        <sz val="9"/>
        <color rgb="FF0000CC"/>
        <rFont val="굴림"/>
        <family val="3"/>
        <charset val="129"/>
      </rPr>
      <t>*최종 확인 필요</t>
    </r>
    <phoneticPr fontId="3" type="noConversion"/>
  </si>
  <si>
    <t>자부담(총사업비의 10%)</t>
    <phoneticPr fontId="3" type="noConversion"/>
  </si>
  <si>
    <r>
      <t xml:space="preserve">예산(원) 
</t>
    </r>
    <r>
      <rPr>
        <sz val="9"/>
        <color rgb="FF0000CC"/>
        <rFont val="굴림"/>
        <family val="3"/>
        <charset val="129"/>
      </rPr>
      <t>*수식 및 금액 최종 확인 필요</t>
    </r>
    <phoneticPr fontId="3" type="noConversion"/>
  </si>
  <si>
    <t>☜ 최대 100백만원 (예정)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</si>
</sst>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 * #,##0_ ;_ * \-#,##0_ ;_ * &quot;-&quot;_ ;_ @_ "/>
    <numFmt numFmtId="177" formatCode="0.0%"/>
    <numFmt numFmtId="178" formatCode="#,##0.0_ "/>
    <numFmt numFmtId="179" formatCode="#,##0_);[Red]\(#,##0\)"/>
  </numFmts>
  <fonts count="5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i/>
      <sz val="10"/>
      <color theme="1"/>
      <name val="굴림"/>
      <family val="3"/>
      <charset val="129"/>
    </font>
    <font>
      <i/>
      <sz val="11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1"/>
      <color rgb="FF0000CC"/>
      <name val="굴림"/>
      <family val="3"/>
      <charset val="129"/>
    </font>
    <font>
      <b/>
      <sz val="8"/>
      <color theme="1"/>
      <name val="굴림"/>
      <family val="3"/>
      <charset val="129"/>
    </font>
    <font>
      <sz val="10"/>
      <color rgb="FF0000CC"/>
      <name val="굴림"/>
      <family val="3"/>
      <charset val="129"/>
    </font>
    <font>
      <b/>
      <sz val="10"/>
      <color rgb="FF0000CC"/>
      <name val="굴림"/>
      <family val="3"/>
      <charset val="129"/>
    </font>
    <font>
      <i/>
      <sz val="10"/>
      <color rgb="FF0000CC"/>
      <name val="굴림"/>
      <family val="3"/>
      <charset val="129"/>
    </font>
    <font>
      <i/>
      <sz val="11"/>
      <color rgb="FF0000CC"/>
      <name val="굴림"/>
      <family val="3"/>
      <charset val="129"/>
    </font>
    <font>
      <sz val="9"/>
      <color rgb="FF0000CC"/>
      <name val="굴림"/>
      <family val="3"/>
      <charset val="129"/>
    </font>
    <font>
      <b/>
      <sz val="10"/>
      <color theme="0"/>
      <name val="굴림"/>
      <family val="3"/>
      <charset val="129"/>
    </font>
    <font>
      <b/>
      <sz val="12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C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09">
    <xf numFmtId="0" fontId="0" fillId="0" borderId="0" xfId="0"/>
    <xf numFmtId="0" fontId="26" fillId="0" borderId="12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41" fontId="28" fillId="0" borderId="0" xfId="0" applyNumberFormat="1" applyFont="1"/>
    <xf numFmtId="0" fontId="28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1" fontId="30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41" fontId="29" fillId="0" borderId="0" xfId="0" applyNumberFormat="1" applyFont="1" applyAlignment="1">
      <alignment horizontal="right" vertical="center"/>
    </xf>
    <xf numFmtId="0" fontId="26" fillId="0" borderId="12" xfId="0" applyFont="1" applyBorder="1" applyAlignment="1">
      <alignment horizontal="left" vertical="center"/>
    </xf>
    <xf numFmtId="0" fontId="28" fillId="24" borderId="0" xfId="0" applyFont="1" applyFill="1"/>
    <xf numFmtId="176" fontId="26" fillId="25" borderId="10" xfId="0" applyNumberFormat="1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vertical="center"/>
    </xf>
    <xf numFmtId="176" fontId="27" fillId="25" borderId="10" xfId="0" applyNumberFormat="1" applyFont="1" applyFill="1" applyBorder="1" applyAlignment="1">
      <alignment horizontal="center" vertical="center"/>
    </xf>
    <xf numFmtId="41" fontId="27" fillId="25" borderId="10" xfId="44" applyFont="1" applyFill="1" applyBorder="1" applyAlignment="1">
      <alignment vertical="center"/>
    </xf>
    <xf numFmtId="0" fontId="26" fillId="26" borderId="21" xfId="0" applyFont="1" applyFill="1" applyBorder="1" applyAlignment="1">
      <alignment horizontal="center" vertical="center"/>
    </xf>
    <xf numFmtId="49" fontId="27" fillId="25" borderId="10" xfId="0" applyNumberFormat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0" xfId="0" applyFont="1" applyFill="1" applyBorder="1" applyAlignment="1">
      <alignment horizontal="center" vertical="center"/>
    </xf>
    <xf numFmtId="41" fontId="26" fillId="25" borderId="10" xfId="0" applyNumberFormat="1" applyFont="1" applyFill="1" applyBorder="1" applyAlignment="1">
      <alignment horizontal="center" vertical="center"/>
    </xf>
    <xf numFmtId="41" fontId="26" fillId="26" borderId="21" xfId="44" quotePrefix="1" applyFont="1" applyFill="1" applyBorder="1" applyAlignment="1">
      <alignment horizontal="center" vertical="center"/>
    </xf>
    <xf numFmtId="41" fontId="26" fillId="26" borderId="21" xfId="44" applyFont="1" applyFill="1" applyBorder="1" applyAlignment="1">
      <alignment horizontal="center" vertical="center"/>
    </xf>
    <xf numFmtId="41" fontId="26" fillId="25" borderId="20" xfId="44" applyFont="1" applyFill="1" applyBorder="1" applyAlignment="1">
      <alignment vertical="center"/>
    </xf>
    <xf numFmtId="41" fontId="26" fillId="25" borderId="10" xfId="44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26" fillId="0" borderId="11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36" fillId="0" borderId="0" xfId="0" applyFont="1"/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41" fontId="38" fillId="0" borderId="0" xfId="44" applyFont="1" applyFill="1" applyBorder="1" applyAlignment="1">
      <alignment horizontal="center" vertical="center"/>
    </xf>
    <xf numFmtId="177" fontId="38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28" fillId="25" borderId="0" xfId="0" applyFont="1" applyFill="1" applyAlignment="1">
      <alignment horizontal="center"/>
    </xf>
    <xf numFmtId="0" fontId="28" fillId="25" borderId="10" xfId="0" applyFont="1" applyFill="1" applyBorder="1" applyAlignment="1">
      <alignment horizontal="center"/>
    </xf>
    <xf numFmtId="0" fontId="38" fillId="0" borderId="0" xfId="0" applyFont="1"/>
    <xf numFmtId="41" fontId="38" fillId="0" borderId="0" xfId="0" applyNumberFormat="1" applyFont="1"/>
    <xf numFmtId="0" fontId="47" fillId="0" borderId="10" xfId="0" applyFont="1" applyBorder="1" applyAlignment="1">
      <alignment horizontal="left" vertical="center"/>
    </xf>
    <xf numFmtId="41" fontId="47" fillId="0" borderId="10" xfId="44" applyFont="1" applyFill="1" applyBorder="1" applyAlignment="1">
      <alignment vertical="center"/>
    </xf>
    <xf numFmtId="176" fontId="47" fillId="0" borderId="10" xfId="0" applyNumberFormat="1" applyFont="1" applyBorder="1" applyAlignment="1">
      <alignment horizontal="center" vertical="center"/>
    </xf>
    <xf numFmtId="178" fontId="47" fillId="0" borderId="10" xfId="0" applyNumberFormat="1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41" fontId="48" fillId="0" borderId="10" xfId="44" applyFont="1" applyFill="1" applyBorder="1" applyAlignment="1">
      <alignment vertical="center"/>
    </xf>
    <xf numFmtId="0" fontId="45" fillId="0" borderId="10" xfId="0" applyFont="1" applyBorder="1" applyAlignment="1">
      <alignment horizontal="center"/>
    </xf>
    <xf numFmtId="49" fontId="47" fillId="0" borderId="10" xfId="0" applyNumberFormat="1" applyFont="1" applyBorder="1" applyAlignment="1">
      <alignment horizontal="center" vertical="center"/>
    </xf>
    <xf numFmtId="41" fontId="49" fillId="0" borderId="10" xfId="44" applyFont="1" applyFill="1" applyBorder="1" applyAlignment="1">
      <alignment vertical="center"/>
    </xf>
    <xf numFmtId="176" fontId="49" fillId="0" borderId="10" xfId="0" applyNumberFormat="1" applyFont="1" applyBorder="1" applyAlignment="1">
      <alignment horizontal="center" vertical="center"/>
    </xf>
    <xf numFmtId="49" fontId="49" fillId="0" borderId="10" xfId="0" applyNumberFormat="1" applyFont="1" applyBorder="1" applyAlignment="1">
      <alignment horizontal="center" vertical="center"/>
    </xf>
    <xf numFmtId="0" fontId="50" fillId="0" borderId="10" xfId="0" applyFont="1" applyBorder="1" applyAlignment="1">
      <alignment horizontal="center"/>
    </xf>
    <xf numFmtId="0" fontId="47" fillId="0" borderId="21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9" fillId="0" borderId="0" xfId="48" applyFont="1" applyAlignment="1">
      <alignment horizontal="left" vertical="center" wrapText="1"/>
    </xf>
    <xf numFmtId="0" fontId="38" fillId="28" borderId="14" xfId="0" applyFont="1" applyFill="1" applyBorder="1" applyAlignment="1">
      <alignment horizontal="center" vertical="center" wrapText="1"/>
    </xf>
    <xf numFmtId="41" fontId="48" fillId="0" borderId="21" xfId="44" applyFont="1" applyFill="1" applyBorder="1" applyAlignment="1">
      <alignment horizontal="center" vertical="center"/>
    </xf>
    <xf numFmtId="41" fontId="48" fillId="0" borderId="13" xfId="44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39" fillId="0" borderId="0" xfId="48" applyFont="1" applyAlignment="1">
      <alignment vertical="center" wrapText="1"/>
    </xf>
    <xf numFmtId="0" fontId="38" fillId="0" borderId="0" xfId="0" applyFont="1" applyAlignment="1">
      <alignment vertical="center"/>
    </xf>
    <xf numFmtId="0" fontId="39" fillId="0" borderId="0" xfId="48" applyFont="1" applyAlignment="1">
      <alignment vertical="top" wrapText="1"/>
    </xf>
    <xf numFmtId="0" fontId="0" fillId="29" borderId="0" xfId="0" applyFill="1"/>
    <xf numFmtId="0" fontId="53" fillId="29" borderId="0" xfId="0" applyFont="1" applyFill="1"/>
    <xf numFmtId="0" fontId="38" fillId="0" borderId="0" xfId="0" applyFont="1" applyAlignment="1">
      <alignment horizontal="right" vertical="center"/>
    </xf>
    <xf numFmtId="0" fontId="43" fillId="0" borderId="0" xfId="48" applyFont="1" applyAlignment="1">
      <alignment vertical="top" wrapText="1"/>
    </xf>
    <xf numFmtId="0" fontId="32" fillId="0" borderId="0" xfId="48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77" fontId="28" fillId="0" borderId="18" xfId="0" applyNumberFormat="1" applyFont="1" applyBorder="1" applyAlignment="1">
      <alignment vertical="center" wrapText="1"/>
    </xf>
    <xf numFmtId="177" fontId="38" fillId="29" borderId="18" xfId="0" applyNumberFormat="1" applyFont="1" applyFill="1" applyBorder="1" applyAlignment="1">
      <alignment vertical="center"/>
    </xf>
    <xf numFmtId="0" fontId="38" fillId="28" borderId="49" xfId="0" applyFont="1" applyFill="1" applyBorder="1" applyAlignment="1">
      <alignment horizontal="center" vertical="center" wrapText="1"/>
    </xf>
    <xf numFmtId="0" fontId="38" fillId="28" borderId="47" xfId="0" applyFont="1" applyFill="1" applyBorder="1" applyAlignment="1">
      <alignment horizontal="center" vertical="center" wrapText="1"/>
    </xf>
    <xf numFmtId="41" fontId="45" fillId="0" borderId="10" xfId="44" applyFont="1" applyFill="1" applyBorder="1" applyAlignment="1">
      <alignment horizontal="center" vertical="center"/>
    </xf>
    <xf numFmtId="41" fontId="28" fillId="0" borderId="10" xfId="0" applyNumberFormat="1" applyFont="1" applyBorder="1" applyAlignment="1">
      <alignment horizontal="center" vertical="center" wrapText="1"/>
    </xf>
    <xf numFmtId="41" fontId="28" fillId="0" borderId="10" xfId="0" applyNumberFormat="1" applyFont="1" applyBorder="1" applyAlignment="1">
      <alignment horizontal="center" vertical="center"/>
    </xf>
    <xf numFmtId="41" fontId="28" fillId="0" borderId="24" xfId="0" applyNumberFormat="1" applyFont="1" applyBorder="1" applyAlignment="1">
      <alignment horizontal="center" vertical="center" wrapText="1"/>
    </xf>
    <xf numFmtId="41" fontId="28" fillId="0" borderId="24" xfId="0" applyNumberFormat="1" applyFont="1" applyBorder="1" applyAlignment="1">
      <alignment horizontal="center" vertical="center"/>
    </xf>
    <xf numFmtId="41" fontId="38" fillId="29" borderId="51" xfId="0" applyNumberFormat="1" applyFont="1" applyFill="1" applyBorder="1" applyAlignment="1">
      <alignment horizontal="center" vertical="center"/>
    </xf>
    <xf numFmtId="41" fontId="38" fillId="29" borderId="51" xfId="44" applyFont="1" applyFill="1" applyBorder="1" applyAlignment="1">
      <alignment horizontal="center" vertical="center"/>
    </xf>
    <xf numFmtId="177" fontId="38" fillId="29" borderId="52" xfId="0" applyNumberFormat="1" applyFont="1" applyFill="1" applyBorder="1" applyAlignment="1">
      <alignment vertical="center"/>
    </xf>
    <xf numFmtId="41" fontId="38" fillId="29" borderId="55" xfId="0" applyNumberFormat="1" applyFont="1" applyFill="1" applyBorder="1" applyAlignment="1">
      <alignment horizontal="center" vertical="center"/>
    </xf>
    <xf numFmtId="41" fontId="38" fillId="29" borderId="55" xfId="0" applyNumberFormat="1" applyFont="1" applyFill="1" applyBorder="1" applyAlignment="1">
      <alignment horizontal="center" vertical="center" wrapText="1"/>
    </xf>
    <xf numFmtId="177" fontId="38" fillId="29" borderId="56" xfId="0" applyNumberFormat="1" applyFont="1" applyFill="1" applyBorder="1" applyAlignment="1">
      <alignment vertical="center"/>
    </xf>
    <xf numFmtId="41" fontId="38" fillId="29" borderId="10" xfId="44" applyFont="1" applyFill="1" applyBorder="1" applyAlignment="1">
      <alignment horizontal="center" vertical="center"/>
    </xf>
    <xf numFmtId="0" fontId="31" fillId="27" borderId="0" xfId="0" applyFont="1" applyFill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2" fillId="28" borderId="33" xfId="48" applyFont="1" applyFill="1" applyBorder="1" applyAlignment="1">
      <alignment horizontal="center" vertical="center"/>
    </xf>
    <xf numFmtId="0" fontId="32" fillId="28" borderId="14" xfId="48" applyFont="1" applyFill="1" applyBorder="1" applyAlignment="1">
      <alignment horizontal="center" vertical="center"/>
    </xf>
    <xf numFmtId="0" fontId="28" fillId="0" borderId="14" xfId="0" applyFont="1" applyBorder="1" applyAlignment="1">
      <alignment vertical="center" wrapText="1"/>
    </xf>
    <xf numFmtId="0" fontId="28" fillId="0" borderId="17" xfId="0" applyFont="1" applyBorder="1" applyAlignment="1">
      <alignment vertical="center" wrapText="1"/>
    </xf>
    <xf numFmtId="0" fontId="38" fillId="28" borderId="25" xfId="0" applyFont="1" applyFill="1" applyBorder="1" applyAlignment="1">
      <alignment horizontal="center" vertical="center" wrapText="1"/>
    </xf>
    <xf numFmtId="0" fontId="38" fillId="28" borderId="28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179" fontId="38" fillId="0" borderId="19" xfId="0" applyNumberFormat="1" applyFont="1" applyBorder="1" applyAlignment="1">
      <alignment horizontal="center" vertical="center" wrapText="1"/>
    </xf>
    <xf numFmtId="179" fontId="38" fillId="0" borderId="26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32" fillId="28" borderId="16" xfId="48" applyFont="1" applyFill="1" applyBorder="1" applyAlignment="1">
      <alignment horizontal="center" vertical="center"/>
    </xf>
    <xf numFmtId="0" fontId="32" fillId="28" borderId="10" xfId="48" applyFont="1" applyFill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38" fillId="28" borderId="29" xfId="0" applyFont="1" applyFill="1" applyBorder="1" applyAlignment="1">
      <alignment horizontal="center" vertical="center" wrapText="1"/>
    </xf>
    <xf numFmtId="0" fontId="38" fillId="28" borderId="47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179" fontId="38" fillId="0" borderId="32" xfId="0" applyNumberFormat="1" applyFont="1" applyBorder="1" applyAlignment="1">
      <alignment horizontal="center" vertical="center" wrapText="1"/>
    </xf>
    <xf numFmtId="179" fontId="38" fillId="0" borderId="48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right" vertical="center"/>
    </xf>
    <xf numFmtId="0" fontId="56" fillId="33" borderId="40" xfId="0" applyFont="1" applyFill="1" applyBorder="1" applyAlignment="1">
      <alignment horizontal="center" vertical="center" wrapText="1"/>
    </xf>
    <xf numFmtId="0" fontId="57" fillId="33" borderId="40" xfId="0" applyFont="1" applyFill="1" applyBorder="1" applyAlignment="1">
      <alignment horizontal="center" vertical="center" wrapText="1"/>
    </xf>
    <xf numFmtId="0" fontId="56" fillId="33" borderId="0" xfId="0" applyFont="1" applyFill="1" applyAlignment="1">
      <alignment horizontal="center" vertical="center" wrapText="1"/>
    </xf>
    <xf numFmtId="0" fontId="57" fillId="33" borderId="0" xfId="0" applyFont="1" applyFill="1" applyAlignment="1">
      <alignment horizontal="center" vertical="center" wrapText="1"/>
    </xf>
    <xf numFmtId="0" fontId="38" fillId="29" borderId="45" xfId="0" applyFont="1" applyFill="1" applyBorder="1" applyAlignment="1">
      <alignment horizontal="center" vertical="center"/>
    </xf>
    <xf numFmtId="0" fontId="38" fillId="29" borderId="50" xfId="0" applyFont="1" applyFill="1" applyBorder="1" applyAlignment="1">
      <alignment horizontal="center" vertical="center"/>
    </xf>
    <xf numFmtId="0" fontId="38" fillId="29" borderId="15" xfId="0" applyFont="1" applyFill="1" applyBorder="1" applyAlignment="1">
      <alignment horizontal="center" vertical="center"/>
    </xf>
    <xf numFmtId="0" fontId="38" fillId="29" borderId="20" xfId="0" applyFont="1" applyFill="1" applyBorder="1" applyAlignment="1">
      <alignment horizontal="center" vertical="center"/>
    </xf>
    <xf numFmtId="0" fontId="38" fillId="29" borderId="53" xfId="0" applyFont="1" applyFill="1" applyBorder="1" applyAlignment="1">
      <alignment horizontal="center" vertical="center"/>
    </xf>
    <xf numFmtId="0" fontId="38" fillId="29" borderId="54" xfId="0" applyFont="1" applyFill="1" applyBorder="1" applyAlignment="1">
      <alignment horizontal="center" vertical="center"/>
    </xf>
    <xf numFmtId="0" fontId="32" fillId="28" borderId="34" xfId="48" applyFont="1" applyFill="1" applyBorder="1" applyAlignment="1">
      <alignment horizontal="center" vertical="center"/>
    </xf>
    <xf numFmtId="0" fontId="34" fillId="28" borderId="35" xfId="0" applyFont="1" applyFill="1" applyBorder="1" applyAlignment="1">
      <alignment horizontal="center" vertical="center"/>
    </xf>
    <xf numFmtId="0" fontId="33" fillId="28" borderId="35" xfId="0" applyFont="1" applyFill="1" applyBorder="1" applyAlignment="1">
      <alignment horizontal="center" vertical="center"/>
    </xf>
    <xf numFmtId="0" fontId="28" fillId="0" borderId="35" xfId="0" applyFont="1" applyBorder="1" applyAlignment="1">
      <alignment vertical="center"/>
    </xf>
    <xf numFmtId="0" fontId="28" fillId="0" borderId="36" xfId="0" applyFont="1" applyBorder="1" applyAlignment="1">
      <alignment vertical="center"/>
    </xf>
    <xf numFmtId="0" fontId="34" fillId="28" borderId="10" xfId="0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8" fillId="0" borderId="10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176" fontId="26" fillId="30" borderId="38" xfId="0" applyNumberFormat="1" applyFont="1" applyFill="1" applyBorder="1" applyAlignment="1">
      <alignment horizontal="center" vertical="center"/>
    </xf>
    <xf numFmtId="176" fontId="26" fillId="30" borderId="39" xfId="0" applyNumberFormat="1" applyFont="1" applyFill="1" applyBorder="1" applyAlignment="1">
      <alignment horizontal="center" vertical="center"/>
    </xf>
    <xf numFmtId="41" fontId="48" fillId="0" borderId="21" xfId="44" applyFont="1" applyFill="1" applyBorder="1" applyAlignment="1">
      <alignment horizontal="center" vertical="center"/>
    </xf>
    <xf numFmtId="41" fontId="48" fillId="0" borderId="23" xfId="44" applyFont="1" applyFill="1" applyBorder="1" applyAlignment="1">
      <alignment horizontal="center" vertical="center"/>
    </xf>
    <xf numFmtId="41" fontId="48" fillId="0" borderId="37" xfId="44" applyFont="1" applyFill="1" applyBorder="1" applyAlignment="1">
      <alignment horizontal="center" vertical="center"/>
    </xf>
    <xf numFmtId="176" fontId="26" fillId="30" borderId="19" xfId="0" applyNumberFormat="1" applyFont="1" applyFill="1" applyBorder="1" applyAlignment="1">
      <alignment horizontal="center" vertical="center"/>
    </xf>
    <xf numFmtId="176" fontId="26" fillId="30" borderId="24" xfId="0" applyNumberFormat="1" applyFont="1" applyFill="1" applyBorder="1" applyAlignment="1">
      <alignment horizontal="center" vertical="center"/>
    </xf>
    <xf numFmtId="0" fontId="47" fillId="0" borderId="13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76" fontId="26" fillId="30" borderId="20" xfId="0" applyNumberFormat="1" applyFont="1" applyFill="1" applyBorder="1" applyAlignment="1">
      <alignment horizontal="center" vertical="center"/>
    </xf>
    <xf numFmtId="41" fontId="48" fillId="0" borderId="13" xfId="44" applyFont="1" applyFill="1" applyBorder="1" applyAlignment="1">
      <alignment horizontal="center" vertical="center"/>
    </xf>
    <xf numFmtId="41" fontId="48" fillId="0" borderId="11" xfId="44" applyFont="1" applyFill="1" applyBorder="1" applyAlignment="1">
      <alignment horizontal="center" vertical="center"/>
    </xf>
    <xf numFmtId="0" fontId="26" fillId="26" borderId="19" xfId="0" applyFont="1" applyFill="1" applyBorder="1" applyAlignment="1">
      <alignment horizontal="left" vertical="center"/>
    </xf>
    <xf numFmtId="0" fontId="26" fillId="26" borderId="20" xfId="0" applyFont="1" applyFill="1" applyBorder="1" applyAlignment="1">
      <alignment horizontal="left" vertical="center"/>
    </xf>
    <xf numFmtId="41" fontId="48" fillId="0" borderId="12" xfId="44" applyFont="1" applyFill="1" applyBorder="1" applyAlignment="1">
      <alignment horizontal="center" vertical="center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177" fontId="28" fillId="0" borderId="19" xfId="0" applyNumberFormat="1" applyFont="1" applyBorder="1" applyAlignment="1">
      <alignment horizontal="right" vertical="center"/>
    </xf>
    <xf numFmtId="177" fontId="28" fillId="0" borderId="26" xfId="0" applyNumberFormat="1" applyFont="1" applyBorder="1" applyAlignment="1">
      <alignment horizontal="right" vertical="center"/>
    </xf>
    <xf numFmtId="0" fontId="38" fillId="29" borderId="30" xfId="0" applyFont="1" applyFill="1" applyBorder="1" applyAlignment="1">
      <alignment horizontal="center" vertical="center"/>
    </xf>
    <xf numFmtId="0" fontId="38" fillId="29" borderId="31" xfId="0" applyFont="1" applyFill="1" applyBorder="1" applyAlignment="1">
      <alignment horizontal="center" vertical="center"/>
    </xf>
    <xf numFmtId="41" fontId="38" fillId="29" borderId="32" xfId="44" applyFont="1" applyFill="1" applyBorder="1" applyAlignment="1">
      <alignment horizontal="center" vertical="center"/>
    </xf>
    <xf numFmtId="41" fontId="38" fillId="29" borderId="31" xfId="44" applyFont="1" applyFill="1" applyBorder="1" applyAlignment="1">
      <alignment horizontal="center" vertical="center"/>
    </xf>
    <xf numFmtId="177" fontId="38" fillId="29" borderId="35" xfId="0" applyNumberFormat="1" applyFont="1" applyFill="1" applyBorder="1" applyAlignment="1">
      <alignment horizontal="right" vertical="center"/>
    </xf>
    <xf numFmtId="177" fontId="38" fillId="29" borderId="36" xfId="0" applyNumberFormat="1" applyFont="1" applyFill="1" applyBorder="1" applyAlignment="1">
      <alignment horizontal="right" vertical="center"/>
    </xf>
    <xf numFmtId="41" fontId="45" fillId="0" borderId="19" xfId="44" applyFont="1" applyFill="1" applyBorder="1" applyAlignment="1">
      <alignment horizontal="center" vertical="center"/>
    </xf>
    <xf numFmtId="41" fontId="45" fillId="0" borderId="20" xfId="44" applyFont="1" applyFill="1" applyBorder="1" applyAlignment="1">
      <alignment horizontal="center" vertical="center"/>
    </xf>
    <xf numFmtId="177" fontId="28" fillId="0" borderId="10" xfId="0" applyNumberFormat="1" applyFont="1" applyBorder="1" applyAlignment="1">
      <alignment horizontal="right" vertical="center" wrapText="1"/>
    </xf>
    <xf numFmtId="177" fontId="28" fillId="0" borderId="18" xfId="0" applyNumberFormat="1" applyFont="1" applyBorder="1" applyAlignment="1">
      <alignment horizontal="right" vertical="center" wrapText="1"/>
    </xf>
    <xf numFmtId="41" fontId="38" fillId="29" borderId="19" xfId="44" applyFont="1" applyFill="1" applyBorder="1" applyAlignment="1">
      <alignment horizontal="center" vertical="center"/>
    </xf>
    <xf numFmtId="41" fontId="38" fillId="29" borderId="20" xfId="44" applyFont="1" applyFill="1" applyBorder="1" applyAlignment="1">
      <alignment horizontal="center" vertical="center"/>
    </xf>
    <xf numFmtId="177" fontId="38" fillId="29" borderId="10" xfId="0" applyNumberFormat="1" applyFont="1" applyFill="1" applyBorder="1" applyAlignment="1">
      <alignment horizontal="right" vertical="center"/>
    </xf>
    <xf numFmtId="177" fontId="38" fillId="29" borderId="18" xfId="0" applyNumberFormat="1" applyFont="1" applyFill="1" applyBorder="1" applyAlignment="1">
      <alignment horizontal="right" vertical="center"/>
    </xf>
    <xf numFmtId="0" fontId="26" fillId="25" borderId="13" xfId="0" applyFont="1" applyFill="1" applyBorder="1" applyAlignment="1">
      <alignment horizontal="center" vertical="center"/>
    </xf>
    <xf numFmtId="0" fontId="26" fillId="25" borderId="11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 wrapText="1"/>
    </xf>
    <xf numFmtId="0" fontId="26" fillId="25" borderId="11" xfId="0" applyFont="1" applyFill="1" applyBorder="1" applyAlignment="1">
      <alignment horizontal="center" vertical="center" wrapText="1"/>
    </xf>
    <xf numFmtId="41" fontId="52" fillId="31" borderId="13" xfId="0" applyNumberFormat="1" applyFont="1" applyFill="1" applyBorder="1" applyAlignment="1">
      <alignment horizontal="center" vertical="center"/>
    </xf>
    <xf numFmtId="41" fontId="52" fillId="31" borderId="11" xfId="0" applyNumberFormat="1" applyFont="1" applyFill="1" applyBorder="1" applyAlignment="1">
      <alignment horizontal="center" vertical="center"/>
    </xf>
    <xf numFmtId="176" fontId="52" fillId="31" borderId="10" xfId="0" applyNumberFormat="1" applyFont="1" applyFill="1" applyBorder="1" applyAlignment="1">
      <alignment horizontal="center" vertical="center"/>
    </xf>
    <xf numFmtId="176" fontId="26" fillId="25" borderId="13" xfId="0" applyNumberFormat="1" applyFont="1" applyFill="1" applyBorder="1" applyAlignment="1">
      <alignment horizontal="center" vertical="center" wrapText="1"/>
    </xf>
    <xf numFmtId="176" fontId="26" fillId="25" borderId="11" xfId="0" applyNumberFormat="1" applyFont="1" applyFill="1" applyBorder="1" applyAlignment="1">
      <alignment horizontal="center" vertical="center"/>
    </xf>
    <xf numFmtId="41" fontId="52" fillId="31" borderId="21" xfId="0" applyNumberFormat="1" applyFont="1" applyFill="1" applyBorder="1" applyAlignment="1">
      <alignment horizontal="center" vertical="center"/>
    </xf>
    <xf numFmtId="41" fontId="52" fillId="31" borderId="37" xfId="0" applyNumberFormat="1" applyFont="1" applyFill="1" applyBorder="1" applyAlignment="1">
      <alignment horizontal="center" vertical="center"/>
    </xf>
    <xf numFmtId="0" fontId="38" fillId="0" borderId="40" xfId="0" applyFont="1" applyBorder="1" applyAlignment="1">
      <alignment horizontal="center" vertical="center" wrapText="1"/>
    </xf>
    <xf numFmtId="0" fontId="38" fillId="28" borderId="14" xfId="0" applyFont="1" applyFill="1" applyBorder="1" applyAlignment="1">
      <alignment horizontal="center" vertical="center" wrapText="1"/>
    </xf>
    <xf numFmtId="0" fontId="38" fillId="28" borderId="17" xfId="0" applyFont="1" applyFill="1" applyBorder="1" applyAlignment="1">
      <alignment horizontal="center" vertical="center" wrapText="1"/>
    </xf>
    <xf numFmtId="0" fontId="43" fillId="0" borderId="41" xfId="48" applyFont="1" applyBorder="1" applyAlignment="1">
      <alignment horizontal="left" vertical="top" wrapText="1"/>
    </xf>
    <xf numFmtId="0" fontId="43" fillId="0" borderId="27" xfId="48" applyFont="1" applyBorder="1" applyAlignment="1">
      <alignment horizontal="left" vertical="top" wrapText="1"/>
    </xf>
    <xf numFmtId="0" fontId="43" fillId="0" borderId="42" xfId="48" applyFont="1" applyBorder="1" applyAlignment="1">
      <alignment horizontal="left" vertical="top" wrapText="1"/>
    </xf>
    <xf numFmtId="0" fontId="43" fillId="0" borderId="43" xfId="48" applyFont="1" applyBorder="1" applyAlignment="1">
      <alignment horizontal="left" vertical="top" wrapText="1"/>
    </xf>
    <xf numFmtId="0" fontId="43" fillId="0" borderId="0" xfId="48" applyFont="1" applyAlignment="1">
      <alignment horizontal="left" vertical="top" wrapText="1"/>
    </xf>
    <xf numFmtId="0" fontId="43" fillId="0" borderId="44" xfId="48" applyFont="1" applyBorder="1" applyAlignment="1">
      <alignment horizontal="left" vertical="top" wrapText="1"/>
    </xf>
    <xf numFmtId="0" fontId="43" fillId="0" borderId="45" xfId="48" applyFont="1" applyBorder="1" applyAlignment="1">
      <alignment horizontal="left" vertical="top" wrapText="1"/>
    </xf>
    <xf numFmtId="0" fontId="43" fillId="0" borderId="40" xfId="48" applyFont="1" applyBorder="1" applyAlignment="1">
      <alignment horizontal="left" vertical="top" wrapText="1"/>
    </xf>
    <xf numFmtId="0" fontId="43" fillId="0" borderId="46" xfId="48" applyFont="1" applyBorder="1" applyAlignment="1">
      <alignment horizontal="left" vertical="top" wrapText="1"/>
    </xf>
    <xf numFmtId="0" fontId="54" fillId="32" borderId="0" xfId="0" applyFont="1" applyFill="1" applyAlignment="1" applyProtection="1">
      <alignment horizontal="left" vertical="center" wrapText="1"/>
      <protection locked="0"/>
    </xf>
    <xf numFmtId="0" fontId="54" fillId="32" borderId="0" xfId="0" applyFont="1" applyFill="1" applyAlignment="1" applyProtection="1">
      <alignment horizontal="left" vertical="center"/>
      <protection locked="0"/>
    </xf>
    <xf numFmtId="0" fontId="39" fillId="0" borderId="41" xfId="48" applyFont="1" applyBorder="1" applyAlignment="1">
      <alignment horizontal="left" vertical="top" wrapText="1"/>
    </xf>
    <xf numFmtId="0" fontId="39" fillId="0" borderId="27" xfId="48" applyFont="1" applyBorder="1" applyAlignment="1">
      <alignment horizontal="left" vertical="top" wrapText="1"/>
    </xf>
    <xf numFmtId="0" fontId="39" fillId="0" borderId="42" xfId="48" applyFont="1" applyBorder="1" applyAlignment="1">
      <alignment horizontal="left" vertical="top" wrapText="1"/>
    </xf>
    <xf numFmtId="0" fontId="39" fillId="0" borderId="43" xfId="48" applyFont="1" applyBorder="1" applyAlignment="1">
      <alignment horizontal="left" vertical="top" wrapText="1"/>
    </xf>
    <xf numFmtId="0" fontId="39" fillId="0" borderId="0" xfId="48" applyFont="1" applyAlignment="1">
      <alignment horizontal="left" vertical="top" wrapText="1"/>
    </xf>
    <xf numFmtId="0" fontId="39" fillId="0" borderId="44" xfId="48" applyFont="1" applyBorder="1" applyAlignment="1">
      <alignment horizontal="left" vertical="top" wrapText="1"/>
    </xf>
    <xf numFmtId="0" fontId="39" fillId="0" borderId="45" xfId="48" applyFont="1" applyBorder="1" applyAlignment="1">
      <alignment horizontal="left" vertical="top" wrapText="1"/>
    </xf>
    <xf numFmtId="0" fontId="39" fillId="0" borderId="40" xfId="48" applyFont="1" applyBorder="1" applyAlignment="1">
      <alignment horizontal="left" vertical="top" wrapText="1"/>
    </xf>
    <xf numFmtId="0" fontId="39" fillId="0" borderId="46" xfId="48" applyFont="1" applyBorder="1" applyAlignment="1">
      <alignment horizontal="left" vertical="top" wrapText="1"/>
    </xf>
  </cellXfs>
  <cellStyles count="73">
    <cellStyle name="_07년 5월누계 입금내역_원격" xfId="1" xr:uid="{00000000-0005-0000-0000-000000000000}"/>
    <cellStyle name="_07년교재판매현황(은행송금,카드)-5월누적070623" xfId="2" xr:uid="{00000000-0005-0000-0000-000001000000}"/>
    <cellStyle name="20% - Accent1" xfId="3" xr:uid="{00000000-0005-0000-0000-000002000000}"/>
    <cellStyle name="20% - Accent1 2" xfId="61" xr:uid="{00000000-0005-0000-0000-000003000000}"/>
    <cellStyle name="20% - Accent2" xfId="4" xr:uid="{00000000-0005-0000-0000-000004000000}"/>
    <cellStyle name="20% - Accent2 2" xfId="62" xr:uid="{00000000-0005-0000-0000-000005000000}"/>
    <cellStyle name="20% - Accent3" xfId="5" xr:uid="{00000000-0005-0000-0000-000006000000}"/>
    <cellStyle name="20% - Accent3 2" xfId="63" xr:uid="{00000000-0005-0000-0000-000007000000}"/>
    <cellStyle name="20% - Accent4" xfId="6" xr:uid="{00000000-0005-0000-0000-000008000000}"/>
    <cellStyle name="20% - Accent4 2" xfId="64" xr:uid="{00000000-0005-0000-0000-000009000000}"/>
    <cellStyle name="20% - Accent5" xfId="7" xr:uid="{00000000-0005-0000-0000-00000A000000}"/>
    <cellStyle name="20% - Accent5 2" xfId="65" xr:uid="{00000000-0005-0000-0000-00000B000000}"/>
    <cellStyle name="20% - Accent6" xfId="8" xr:uid="{00000000-0005-0000-0000-00000C000000}"/>
    <cellStyle name="20% - Accent6 2" xfId="66" xr:uid="{00000000-0005-0000-0000-00000D000000}"/>
    <cellStyle name="40% - Accent1" xfId="9" xr:uid="{00000000-0005-0000-0000-00000E000000}"/>
    <cellStyle name="40% - Accent1 2" xfId="67" xr:uid="{00000000-0005-0000-0000-00000F000000}"/>
    <cellStyle name="40% - Accent2" xfId="10" xr:uid="{00000000-0005-0000-0000-000010000000}"/>
    <cellStyle name="40% - Accent2 2" xfId="68" xr:uid="{00000000-0005-0000-0000-000011000000}"/>
    <cellStyle name="40% - Accent3" xfId="11" xr:uid="{00000000-0005-0000-0000-000012000000}"/>
    <cellStyle name="40% - Accent3 2" xfId="69" xr:uid="{00000000-0005-0000-0000-000013000000}"/>
    <cellStyle name="40% - Accent4" xfId="12" xr:uid="{00000000-0005-0000-0000-000014000000}"/>
    <cellStyle name="40% - Accent4 2" xfId="70" xr:uid="{00000000-0005-0000-0000-000015000000}"/>
    <cellStyle name="40% - Accent5" xfId="13" xr:uid="{00000000-0005-0000-0000-000016000000}"/>
    <cellStyle name="40% - Accent5 2" xfId="71" xr:uid="{00000000-0005-0000-0000-000017000000}"/>
    <cellStyle name="40% - Accent6" xfId="14" xr:uid="{00000000-0005-0000-0000-000018000000}"/>
    <cellStyle name="40% - Accent6 2" xfId="72" xr:uid="{00000000-0005-0000-0000-000019000000}"/>
    <cellStyle name="60% - Accent1" xfId="15" xr:uid="{00000000-0005-0000-0000-00001A000000}"/>
    <cellStyle name="60% - Accent2" xfId="16" xr:uid="{00000000-0005-0000-0000-00001B000000}"/>
    <cellStyle name="60% - Accent3" xfId="17" xr:uid="{00000000-0005-0000-0000-00001C000000}"/>
    <cellStyle name="60% - Accent4" xfId="18" xr:uid="{00000000-0005-0000-0000-00001D000000}"/>
    <cellStyle name="60% - Accent5" xfId="19" xr:uid="{00000000-0005-0000-0000-00001E000000}"/>
    <cellStyle name="60% - Accent6" xfId="20" xr:uid="{00000000-0005-0000-0000-00001F000000}"/>
    <cellStyle name="Accent1" xfId="21" xr:uid="{00000000-0005-0000-0000-000020000000}"/>
    <cellStyle name="Accent2" xfId="22" xr:uid="{00000000-0005-0000-0000-000021000000}"/>
    <cellStyle name="Accent3" xfId="23" xr:uid="{00000000-0005-0000-0000-000022000000}"/>
    <cellStyle name="Accent4" xfId="24" xr:uid="{00000000-0005-0000-0000-000023000000}"/>
    <cellStyle name="Accent5" xfId="25" xr:uid="{00000000-0005-0000-0000-000024000000}"/>
    <cellStyle name="Accent6" xfId="26" xr:uid="{00000000-0005-0000-0000-000025000000}"/>
    <cellStyle name="Bad" xfId="27" xr:uid="{00000000-0005-0000-0000-000026000000}"/>
    <cellStyle name="Calculation" xfId="28" xr:uid="{00000000-0005-0000-0000-000027000000}"/>
    <cellStyle name="Check Cell" xfId="29" xr:uid="{00000000-0005-0000-0000-000028000000}"/>
    <cellStyle name="Explanatory Text" xfId="30" xr:uid="{00000000-0005-0000-0000-000029000000}"/>
    <cellStyle name="Good" xfId="31" xr:uid="{00000000-0005-0000-0000-00002A000000}"/>
    <cellStyle name="Heading 1" xfId="32" xr:uid="{00000000-0005-0000-0000-00002B000000}"/>
    <cellStyle name="Heading 2" xfId="33" xr:uid="{00000000-0005-0000-0000-00002C000000}"/>
    <cellStyle name="Heading 3" xfId="34" xr:uid="{00000000-0005-0000-0000-00002D000000}"/>
    <cellStyle name="Heading 4" xfId="35" xr:uid="{00000000-0005-0000-0000-00002E000000}"/>
    <cellStyle name="Input" xfId="36" xr:uid="{00000000-0005-0000-0000-00002F000000}"/>
    <cellStyle name="Linked Cell" xfId="37" xr:uid="{00000000-0005-0000-0000-000030000000}"/>
    <cellStyle name="Neutral" xfId="38" xr:uid="{00000000-0005-0000-0000-000031000000}"/>
    <cellStyle name="Note" xfId="39" xr:uid="{00000000-0005-0000-0000-000032000000}"/>
    <cellStyle name="Output" xfId="40" xr:uid="{00000000-0005-0000-0000-000033000000}"/>
    <cellStyle name="Title" xfId="41" xr:uid="{00000000-0005-0000-0000-000034000000}"/>
    <cellStyle name="Total" xfId="42" xr:uid="{00000000-0005-0000-0000-000035000000}"/>
    <cellStyle name="Warning Text" xfId="43" xr:uid="{00000000-0005-0000-0000-000036000000}"/>
    <cellStyle name="백분율 2" xfId="55" xr:uid="{00000000-0005-0000-0000-000038000000}"/>
    <cellStyle name="쉼표 [0]" xfId="44" builtinId="6"/>
    <cellStyle name="쉼표 [0] 2" xfId="56" xr:uid="{00000000-0005-0000-0000-00003A000000}"/>
    <cellStyle name="쉼표 [0] 3" xfId="57" xr:uid="{00000000-0005-0000-0000-00003B000000}"/>
    <cellStyle name="쉼표 [0] 3 2" xfId="58" xr:uid="{00000000-0005-0000-0000-00003C000000}"/>
    <cellStyle name="쉼표 [0] 4" xfId="59" xr:uid="{00000000-0005-0000-0000-00003D000000}"/>
    <cellStyle name="스타일 1" xfId="45" xr:uid="{00000000-0005-0000-0000-00003E000000}"/>
    <cellStyle name="표준" xfId="0" builtinId="0"/>
    <cellStyle name="표준 10" xfId="46" xr:uid="{00000000-0005-0000-0000-000040000000}"/>
    <cellStyle name="표준 11" xfId="47" xr:uid="{00000000-0005-0000-0000-000041000000}"/>
    <cellStyle name="표준 2" xfId="48" xr:uid="{00000000-0005-0000-0000-000042000000}"/>
    <cellStyle name="표준 3" xfId="49" xr:uid="{00000000-0005-0000-0000-000043000000}"/>
    <cellStyle name="표준 4" xfId="50" xr:uid="{00000000-0005-0000-0000-000044000000}"/>
    <cellStyle name="표준 5" xfId="51" xr:uid="{00000000-0005-0000-0000-000045000000}"/>
    <cellStyle name="표준 6" xfId="54" xr:uid="{00000000-0005-0000-0000-000046000000}"/>
    <cellStyle name="표준 6 2" xfId="60" xr:uid="{00000000-0005-0000-0000-000047000000}"/>
    <cellStyle name="표준 7" xfId="52" xr:uid="{00000000-0005-0000-0000-000048000000}"/>
    <cellStyle name="표준 9" xfId="53" xr:uid="{00000000-0005-0000-0000-000049000000}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918C-1CF5-4734-984B-A6BE71538373}">
  <dimension ref="B1:AI69"/>
  <sheetViews>
    <sheetView showGridLines="0" tabSelected="1" zoomScale="85" zoomScaleNormal="85" zoomScaleSheetLayoutView="85" workbookViewId="0"/>
  </sheetViews>
  <sheetFormatPr defaultColWidth="8.88671875" defaultRowHeight="13.5"/>
  <cols>
    <col min="1" max="1" width="0.88671875" style="4" customWidth="1"/>
    <col min="2" max="2" width="3.6640625" style="4" customWidth="1"/>
    <col min="3" max="3" width="15.88671875" style="4" customWidth="1"/>
    <col min="4" max="4" width="16.44140625" style="28" customWidth="1"/>
    <col min="5" max="5" width="16.88671875" style="41" customWidth="1"/>
    <col min="6" max="6" width="23.88671875" style="4" customWidth="1"/>
    <col min="7" max="7" width="11.33203125" style="3" customWidth="1"/>
    <col min="8" max="8" width="3.33203125" style="4" customWidth="1"/>
    <col min="9" max="10" width="4.33203125" style="4" customWidth="1"/>
    <col min="11" max="11" width="3.33203125" style="4" customWidth="1"/>
    <col min="12" max="13" width="4.33203125" style="4" customWidth="1"/>
    <col min="14" max="14" width="3.33203125" style="4" customWidth="1"/>
    <col min="15" max="16" width="4.33203125" style="4" customWidth="1"/>
    <col min="17" max="17" width="3.33203125" style="4" customWidth="1"/>
    <col min="18" max="18" width="13.77734375" style="3" customWidth="1"/>
    <col min="19" max="19" width="6.77734375" style="28" customWidth="1"/>
    <col min="20" max="20" width="13.5546875" style="40" customWidth="1"/>
    <col min="21" max="21" width="15.6640625" style="4" customWidth="1"/>
    <col min="22" max="22" width="11.5546875" style="4" customWidth="1"/>
    <col min="23" max="23" width="3.6640625" style="4" bestFit="1" customWidth="1"/>
    <col min="24" max="25" width="4.5546875" style="4" customWidth="1"/>
    <col min="26" max="26" width="3.6640625" style="4" bestFit="1" customWidth="1"/>
    <col min="27" max="28" width="4.5546875" style="4" customWidth="1"/>
    <col min="29" max="29" width="3.6640625" style="4" bestFit="1" customWidth="1"/>
    <col min="30" max="30" width="4.5546875" style="4" customWidth="1"/>
    <col min="31" max="31" width="5.109375" style="4" customWidth="1"/>
    <col min="32" max="32" width="3.77734375" style="4" customWidth="1"/>
    <col min="33" max="33" width="15.6640625" style="4" customWidth="1"/>
    <col min="34" max="34" width="6.88671875" style="28" customWidth="1"/>
    <col min="35" max="16384" width="8.88671875" style="4"/>
  </cols>
  <sheetData>
    <row r="1" spans="2:35" ht="33.75" customHeight="1">
      <c r="B1" s="87" t="s">
        <v>80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2:35" ht="28.5" customHeight="1">
      <c r="B2" s="88" t="s">
        <v>74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T2" s="62"/>
      <c r="X2" s="113"/>
      <c r="Y2" s="113"/>
    </row>
    <row r="3" spans="2:35" ht="28.5" customHeight="1" thickBot="1">
      <c r="B3" s="114" t="s">
        <v>85</v>
      </c>
      <c r="C3" s="115"/>
      <c r="D3" s="115"/>
      <c r="E3" s="11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T3" s="4"/>
    </row>
    <row r="4" spans="2:35" ht="30" customHeight="1">
      <c r="B4" s="89" t="s">
        <v>40</v>
      </c>
      <c r="C4" s="90"/>
      <c r="D4" s="90"/>
      <c r="E4" s="90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T4" s="4"/>
      <c r="Z4" s="34"/>
      <c r="AA4" s="34"/>
      <c r="AB4" s="34"/>
      <c r="AC4" s="34"/>
      <c r="AD4" s="34"/>
      <c r="AE4" s="34"/>
      <c r="AF4" s="34"/>
    </row>
    <row r="5" spans="2:35" ht="30" customHeight="1">
      <c r="B5" s="101" t="s">
        <v>39</v>
      </c>
      <c r="C5" s="102"/>
      <c r="D5" s="102"/>
      <c r="E5" s="102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T5" s="4"/>
      <c r="Z5" s="34"/>
      <c r="AA5" s="34"/>
      <c r="AB5" s="34"/>
      <c r="AC5" s="34"/>
      <c r="AD5" s="34"/>
      <c r="AE5" s="34"/>
      <c r="AF5" s="34"/>
    </row>
    <row r="6" spans="2:35" ht="30" customHeight="1">
      <c r="B6" s="101" t="s">
        <v>41</v>
      </c>
      <c r="C6" s="129"/>
      <c r="D6" s="129"/>
      <c r="E6" s="130"/>
      <c r="F6" s="131" t="s">
        <v>42</v>
      </c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2"/>
      <c r="T6" s="4"/>
      <c r="Z6" s="33"/>
      <c r="AA6" s="33"/>
      <c r="AB6" s="33"/>
      <c r="AC6" s="33"/>
      <c r="AD6" s="33"/>
      <c r="AE6" s="33"/>
      <c r="AF6" s="33"/>
    </row>
    <row r="7" spans="2:35" ht="30" customHeight="1">
      <c r="B7" s="101" t="s">
        <v>77</v>
      </c>
      <c r="C7" s="102"/>
      <c r="D7" s="102"/>
      <c r="E7" s="130"/>
      <c r="F7" s="133" t="s">
        <v>75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4"/>
      <c r="T7" s="4"/>
      <c r="Z7" s="33"/>
      <c r="AA7" s="33"/>
      <c r="AB7" s="33"/>
      <c r="AC7" s="33"/>
      <c r="AD7" s="33"/>
      <c r="AE7" s="33"/>
      <c r="AF7" s="33"/>
    </row>
    <row r="8" spans="2:35" ht="30" customHeight="1" thickBot="1">
      <c r="B8" s="124" t="s">
        <v>76</v>
      </c>
      <c r="C8" s="125"/>
      <c r="D8" s="125"/>
      <c r="E8" s="126"/>
      <c r="F8" s="127" t="s">
        <v>42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8"/>
      <c r="T8" s="4"/>
      <c r="Z8" s="33"/>
      <c r="AA8" s="33"/>
      <c r="AB8" s="33"/>
      <c r="AC8" s="33"/>
      <c r="AD8" s="33"/>
      <c r="AE8" s="33"/>
      <c r="AF8" s="33"/>
    </row>
    <row r="9" spans="2:35" ht="15.75" customHeight="1">
      <c r="B9" s="68"/>
      <c r="C9" s="69"/>
      <c r="D9" s="69"/>
      <c r="E9" s="70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T9" s="4"/>
      <c r="Z9" s="33"/>
      <c r="AA9" s="33"/>
      <c r="AB9" s="33"/>
      <c r="AC9" s="33"/>
      <c r="AD9" s="33"/>
      <c r="AE9" s="33"/>
      <c r="AF9" s="33"/>
    </row>
    <row r="10" spans="2:35" ht="30" customHeight="1" thickBot="1">
      <c r="B10" s="114" t="s">
        <v>86</v>
      </c>
      <c r="C10" s="115"/>
      <c r="D10" s="115"/>
      <c r="E10" s="115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T10" s="4"/>
      <c r="Z10" s="33"/>
      <c r="AA10" s="33"/>
      <c r="AB10" s="33"/>
      <c r="AC10" s="33"/>
      <c r="AD10" s="33"/>
      <c r="AE10" s="33"/>
      <c r="AF10" s="33"/>
    </row>
    <row r="11" spans="2:35" ht="30" customHeight="1">
      <c r="B11" s="93" t="s">
        <v>35</v>
      </c>
      <c r="C11" s="94"/>
      <c r="D11" s="107" t="s">
        <v>84</v>
      </c>
      <c r="E11" s="108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T11" s="4"/>
      <c r="Z11" s="33"/>
      <c r="AA11" s="33"/>
      <c r="AB11" s="33"/>
      <c r="AC11" s="33"/>
      <c r="AD11" s="33"/>
      <c r="AE11" s="33"/>
      <c r="AF11" s="33"/>
    </row>
    <row r="12" spans="2:35" ht="30" customHeight="1">
      <c r="B12" s="95" t="s">
        <v>91</v>
      </c>
      <c r="C12" s="96"/>
      <c r="D12" s="97">
        <f>+D22</f>
        <v>43000000</v>
      </c>
      <c r="E12" s="98"/>
      <c r="F12" s="67" t="s">
        <v>88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T12" s="4"/>
      <c r="Z12" s="33"/>
      <c r="AA12" s="33"/>
      <c r="AB12" s="33"/>
      <c r="AC12" s="33"/>
      <c r="AD12" s="33"/>
      <c r="AE12" s="33"/>
      <c r="AF12" s="33"/>
    </row>
    <row r="13" spans="2:35" ht="30" customHeight="1" thickBot="1">
      <c r="B13" s="109" t="s">
        <v>92</v>
      </c>
      <c r="C13" s="110"/>
      <c r="D13" s="111">
        <f>+E22</f>
        <v>43000000</v>
      </c>
      <c r="E13" s="112"/>
      <c r="F13" s="67" t="s">
        <v>99</v>
      </c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1"/>
      <c r="T13" s="4"/>
      <c r="Z13" s="33"/>
      <c r="AA13" s="33"/>
      <c r="AB13" s="33"/>
      <c r="AC13" s="33"/>
      <c r="AD13" s="33"/>
      <c r="AE13" s="33"/>
      <c r="AF13" s="33"/>
    </row>
    <row r="14" spans="2:35" ht="18.75" customHeight="1">
      <c r="B14" s="68"/>
      <c r="C14" s="69"/>
      <c r="D14" s="69"/>
      <c r="E14" s="70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T14" s="4"/>
      <c r="Z14" s="33"/>
      <c r="AA14" s="33"/>
      <c r="AB14" s="33"/>
      <c r="AC14" s="33"/>
      <c r="AD14" s="33"/>
      <c r="AE14" s="33"/>
      <c r="AF14" s="33"/>
    </row>
    <row r="15" spans="2:35" ht="30" customHeight="1" thickBot="1">
      <c r="B15" s="116" t="s">
        <v>87</v>
      </c>
      <c r="C15" s="117"/>
      <c r="D15" s="117"/>
      <c r="E15" s="117"/>
      <c r="F15" s="66" t="s">
        <v>79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S15" s="4"/>
      <c r="T15" s="4"/>
      <c r="Y15" s="33"/>
      <c r="Z15" s="33"/>
      <c r="AA15" s="33"/>
      <c r="AB15" s="33"/>
      <c r="AC15" s="33"/>
      <c r="AD15" s="33"/>
      <c r="AE15" s="33"/>
      <c r="AG15" s="28"/>
      <c r="AH15" s="4"/>
    </row>
    <row r="16" spans="2:35" ht="30" customHeight="1">
      <c r="B16" s="93" t="s">
        <v>35</v>
      </c>
      <c r="C16" s="94"/>
      <c r="D16" s="57" t="str">
        <f>+B12</f>
        <v>1차 연도(2025년)</v>
      </c>
      <c r="E16" s="73" t="str">
        <f>+B13</f>
        <v>2차 연도(2026년)</v>
      </c>
      <c r="F16" s="57" t="s">
        <v>96</v>
      </c>
      <c r="G16" s="74" t="s">
        <v>73</v>
      </c>
      <c r="I16" s="63"/>
      <c r="J16" s="63"/>
      <c r="K16" s="63"/>
      <c r="L16" s="63"/>
      <c r="M16" s="63"/>
      <c r="N16" s="63"/>
      <c r="O16" s="63"/>
      <c r="P16" s="63"/>
      <c r="Q16" s="63"/>
      <c r="S16" s="63"/>
      <c r="T16" s="61"/>
      <c r="AA16" s="33"/>
      <c r="AB16" s="33"/>
      <c r="AC16" s="33"/>
      <c r="AD16" s="33"/>
      <c r="AE16" s="33"/>
      <c r="AF16" s="33"/>
      <c r="AG16" s="33"/>
      <c r="AH16" s="4"/>
      <c r="AI16" s="28"/>
    </row>
    <row r="17" spans="2:35" ht="30" customHeight="1">
      <c r="B17" s="105" t="s">
        <v>11</v>
      </c>
      <c r="C17" s="106"/>
      <c r="D17" s="76">
        <f>+'1차연도 예산집행계획'!D5</f>
        <v>25000000</v>
      </c>
      <c r="E17" s="78">
        <f>+'2차연도 예산집행계획'!D5</f>
        <v>25000000</v>
      </c>
      <c r="F17" s="75">
        <f t="shared" ref="F17:F23" si="0">+E17+D17</f>
        <v>50000000</v>
      </c>
      <c r="G17" s="71">
        <f>F17/F24</f>
        <v>0.29069767441860467</v>
      </c>
      <c r="I17" s="63"/>
      <c r="J17" s="63"/>
      <c r="K17" s="63"/>
      <c r="L17" s="63"/>
      <c r="M17" s="63"/>
      <c r="N17" s="63"/>
      <c r="O17" s="63"/>
      <c r="P17" s="63"/>
      <c r="Q17" s="63"/>
      <c r="S17" s="63"/>
      <c r="T17" s="61"/>
      <c r="AA17" s="33"/>
      <c r="AB17" s="33"/>
      <c r="AC17" s="33"/>
      <c r="AD17" s="33"/>
      <c r="AE17" s="33"/>
      <c r="AF17" s="33"/>
      <c r="AG17" s="33"/>
      <c r="AH17" s="4"/>
      <c r="AI17" s="28"/>
    </row>
    <row r="18" spans="2:35" ht="30" customHeight="1">
      <c r="B18" s="99" t="s">
        <v>36</v>
      </c>
      <c r="C18" s="100"/>
      <c r="D18" s="77">
        <f>+'1차연도 예산집행계획'!D6</f>
        <v>0</v>
      </c>
      <c r="E18" s="79">
        <f>+'2차연도 예산집행계획'!D6</f>
        <v>0</v>
      </c>
      <c r="F18" s="75">
        <f t="shared" si="0"/>
        <v>0</v>
      </c>
      <c r="G18" s="71">
        <f>F18/F24</f>
        <v>0</v>
      </c>
      <c r="I18" s="63"/>
      <c r="J18" s="63"/>
      <c r="K18" s="63"/>
      <c r="L18" s="63"/>
      <c r="M18" s="63"/>
      <c r="N18" s="63"/>
      <c r="O18" s="63"/>
      <c r="P18" s="63"/>
      <c r="Q18" s="63"/>
      <c r="S18" s="63"/>
      <c r="T18" s="61"/>
      <c r="U18" s="37"/>
      <c r="V18" s="37"/>
      <c r="W18" s="35"/>
      <c r="X18" s="35"/>
      <c r="Y18" s="36"/>
      <c r="Z18" s="36"/>
      <c r="AA18" s="33"/>
      <c r="AB18" s="33"/>
      <c r="AC18" s="33"/>
      <c r="AD18" s="33"/>
      <c r="AE18" s="33"/>
      <c r="AF18" s="33"/>
      <c r="AG18" s="33"/>
      <c r="AH18" s="4"/>
      <c r="AI18" s="28"/>
    </row>
    <row r="19" spans="2:35" ht="15" customHeight="1">
      <c r="B19" s="99" t="s">
        <v>54</v>
      </c>
      <c r="C19" s="100"/>
      <c r="D19" s="77">
        <f>+'1차연도 예산집행계획'!D7</f>
        <v>0</v>
      </c>
      <c r="E19" s="79">
        <f>+'2차연도 예산집행계획'!D7</f>
        <v>0</v>
      </c>
      <c r="F19" s="75">
        <f t="shared" si="0"/>
        <v>0</v>
      </c>
      <c r="G19" s="71">
        <f>F19/F24</f>
        <v>0</v>
      </c>
      <c r="I19" s="63"/>
      <c r="J19" s="63"/>
      <c r="K19" s="63"/>
      <c r="L19" s="63"/>
      <c r="M19" s="63"/>
      <c r="N19" s="63"/>
      <c r="O19" s="63"/>
      <c r="P19" s="63"/>
      <c r="Q19" s="63"/>
      <c r="S19" s="63"/>
      <c r="T19" s="61"/>
      <c r="U19" s="37"/>
      <c r="V19" s="37"/>
      <c r="W19" s="35"/>
      <c r="X19" s="35"/>
      <c r="Y19" s="36"/>
      <c r="Z19" s="36"/>
      <c r="AA19" s="33"/>
      <c r="AB19" s="33"/>
      <c r="AC19" s="33"/>
      <c r="AD19" s="33"/>
      <c r="AE19" s="33"/>
      <c r="AF19" s="33"/>
      <c r="AG19" s="33"/>
      <c r="AH19" s="4"/>
      <c r="AI19" s="28"/>
    </row>
    <row r="20" spans="2:35" ht="15.75" customHeight="1">
      <c r="B20" s="99" t="s">
        <v>58</v>
      </c>
      <c r="C20" s="100"/>
      <c r="D20" s="77">
        <f>+'1차연도 예산집행계획'!D8</f>
        <v>0</v>
      </c>
      <c r="E20" s="79">
        <f>+'2차연도 예산집행계획'!D8</f>
        <v>0</v>
      </c>
      <c r="F20" s="75">
        <f t="shared" si="0"/>
        <v>0</v>
      </c>
      <c r="G20" s="71">
        <f>F20/F24</f>
        <v>0</v>
      </c>
      <c r="I20" s="56"/>
      <c r="J20" s="56"/>
      <c r="K20" s="56"/>
      <c r="L20" s="56"/>
      <c r="M20" s="56"/>
      <c r="N20" s="56"/>
      <c r="O20" s="56"/>
      <c r="P20" s="56"/>
      <c r="Q20" s="56"/>
      <c r="S20" s="56"/>
      <c r="T20" s="61"/>
      <c r="U20" s="37"/>
      <c r="V20" s="37"/>
      <c r="W20" s="35"/>
      <c r="X20" s="35"/>
      <c r="Y20" s="36"/>
      <c r="Z20" s="36"/>
      <c r="AA20" s="33"/>
      <c r="AB20" s="33"/>
      <c r="AC20" s="33"/>
      <c r="AD20" s="33"/>
      <c r="AE20" s="33"/>
      <c r="AF20" s="33"/>
      <c r="AG20" s="33"/>
      <c r="AH20" s="4"/>
      <c r="AI20" s="28"/>
    </row>
    <row r="21" spans="2:35" ht="20.100000000000001" customHeight="1">
      <c r="B21" s="99" t="s">
        <v>47</v>
      </c>
      <c r="C21" s="100"/>
      <c r="D21" s="77">
        <f>+'1차연도 예산집행계획'!D9</f>
        <v>18000000</v>
      </c>
      <c r="E21" s="79">
        <f>+'2차연도 예산집행계획'!D9</f>
        <v>18000000</v>
      </c>
      <c r="F21" s="75">
        <f t="shared" si="0"/>
        <v>36000000</v>
      </c>
      <c r="G21" s="71">
        <f>F21/F24</f>
        <v>0.20930232558139536</v>
      </c>
      <c r="S21" s="3"/>
      <c r="T21" s="28"/>
      <c r="U21" s="40"/>
      <c r="AH21" s="4"/>
      <c r="AI21" s="28"/>
    </row>
    <row r="22" spans="2:35" ht="20.100000000000001" customHeight="1">
      <c r="B22" s="120" t="s">
        <v>29</v>
      </c>
      <c r="C22" s="121"/>
      <c r="D22" s="86">
        <f>SUM(D17:D21)</f>
        <v>43000000</v>
      </c>
      <c r="E22" s="86">
        <f>SUM(E17:E21)</f>
        <v>43000000</v>
      </c>
      <c r="F22" s="86">
        <f t="shared" si="0"/>
        <v>86000000</v>
      </c>
      <c r="G22" s="72">
        <f>SUM(G17:G21)</f>
        <v>0.5</v>
      </c>
      <c r="S22" s="3"/>
      <c r="T22" s="28"/>
      <c r="U22" s="40"/>
      <c r="AH22" s="4"/>
      <c r="AI22" s="28"/>
    </row>
    <row r="23" spans="2:35" ht="20.100000000000001" customHeight="1" thickBot="1">
      <c r="B23" s="122" t="s">
        <v>97</v>
      </c>
      <c r="C23" s="123"/>
      <c r="D23" s="83">
        <f>+'1차연도 예산집행계획'!D11</f>
        <v>43000000</v>
      </c>
      <c r="E23" s="84">
        <f>+'2차연도 예산집행계획'!D11</f>
        <v>43000000</v>
      </c>
      <c r="F23" s="84">
        <f t="shared" si="0"/>
        <v>86000000</v>
      </c>
      <c r="G23" s="85">
        <f>F23/F24</f>
        <v>0.5</v>
      </c>
      <c r="S23" s="3"/>
      <c r="T23" s="28"/>
      <c r="U23" s="40"/>
      <c r="AH23" s="4"/>
      <c r="AI23" s="28"/>
    </row>
    <row r="24" spans="2:35" ht="20.100000000000001" customHeight="1" thickTop="1" thickBot="1">
      <c r="B24" s="118" t="s">
        <v>37</v>
      </c>
      <c r="C24" s="119"/>
      <c r="D24" s="80">
        <f t="shared" ref="D24:F24" si="1">+D23+D22</f>
        <v>86000000</v>
      </c>
      <c r="E24" s="80">
        <f t="shared" si="1"/>
        <v>86000000</v>
      </c>
      <c r="F24" s="81">
        <f t="shared" si="1"/>
        <v>172000000</v>
      </c>
      <c r="G24" s="82">
        <f>G22+G23</f>
        <v>1</v>
      </c>
      <c r="R24" s="4"/>
      <c r="S24" s="3"/>
      <c r="T24" s="28"/>
      <c r="U24" s="40"/>
      <c r="AH24" s="4"/>
      <c r="AI24" s="28"/>
    </row>
    <row r="25" spans="2:35" ht="20.100000000000001" customHeight="1">
      <c r="G25" s="4"/>
      <c r="Q25" s="3"/>
      <c r="R25" s="28"/>
      <c r="S25" s="40"/>
      <c r="T25" s="4"/>
      <c r="AG25" s="28"/>
      <c r="AH25" s="4"/>
    </row>
    <row r="26" spans="2:35" ht="20.100000000000001" customHeight="1"/>
    <row r="27" spans="2:35" ht="20.100000000000001" customHeight="1"/>
    <row r="28" spans="2:35" ht="20.100000000000001" customHeight="1"/>
    <row r="29" spans="2:35" ht="20.100000000000001" customHeight="1"/>
    <row r="30" spans="2:35" ht="20.100000000000001" customHeight="1"/>
    <row r="31" spans="2:35" ht="20.100000000000001" customHeight="1"/>
    <row r="32" spans="2:3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</sheetData>
  <mergeCells count="31">
    <mergeCell ref="X2:Y2"/>
    <mergeCell ref="B3:E3"/>
    <mergeCell ref="B15:E15"/>
    <mergeCell ref="B10:E10"/>
    <mergeCell ref="B24:C24"/>
    <mergeCell ref="B22:C22"/>
    <mergeCell ref="B23:C23"/>
    <mergeCell ref="B8:E8"/>
    <mergeCell ref="F8:R8"/>
    <mergeCell ref="B20:C20"/>
    <mergeCell ref="B21:C21"/>
    <mergeCell ref="B6:E6"/>
    <mergeCell ref="F6:R6"/>
    <mergeCell ref="B18:C18"/>
    <mergeCell ref="B7:E7"/>
    <mergeCell ref="F7:R7"/>
    <mergeCell ref="B19:C19"/>
    <mergeCell ref="B5:E5"/>
    <mergeCell ref="F5:R5"/>
    <mergeCell ref="B17:C17"/>
    <mergeCell ref="B11:C11"/>
    <mergeCell ref="D11:E11"/>
    <mergeCell ref="B13:C13"/>
    <mergeCell ref="D13:E13"/>
    <mergeCell ref="B1:R1"/>
    <mergeCell ref="B2:R2"/>
    <mergeCell ref="B4:E4"/>
    <mergeCell ref="F4:R4"/>
    <mergeCell ref="B16:C16"/>
    <mergeCell ref="B12:C12"/>
    <mergeCell ref="D12:E12"/>
  </mergeCells>
  <phoneticPr fontId="3" type="noConversion"/>
  <dataValidations disablePrompts="1" count="1">
    <dataValidation type="list" allowBlank="1" showInputMessage="1" showErrorMessage="1" sqref="AC5" xr:uid="{B02F4003-0837-4492-B9B6-23DDE16C6D04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5"/>
  <sheetViews>
    <sheetView showGridLines="0" zoomScale="85" zoomScaleNormal="85" zoomScaleSheetLayoutView="85" workbookViewId="0">
      <selection activeCell="U4" sqref="U4"/>
    </sheetView>
  </sheetViews>
  <sheetFormatPr defaultColWidth="8.88671875" defaultRowHeight="13.5"/>
  <cols>
    <col min="1" max="1" width="3.6640625" style="4" customWidth="1"/>
    <col min="2" max="2" width="12.21875" style="4" customWidth="1"/>
    <col min="3" max="3" width="13.77734375" style="28" customWidth="1"/>
    <col min="4" max="4" width="12.6640625" style="41" customWidth="1"/>
    <col min="5" max="5" width="23.88671875" style="4" customWidth="1"/>
    <col min="6" max="6" width="11.33203125" style="3" customWidth="1"/>
    <col min="7" max="7" width="3.33203125" style="4" customWidth="1"/>
    <col min="8" max="9" width="4.33203125" style="4" customWidth="1"/>
    <col min="10" max="10" width="3.33203125" style="4" customWidth="1"/>
    <col min="11" max="12" width="4.33203125" style="4" customWidth="1"/>
    <col min="13" max="13" width="3.33203125" style="4" customWidth="1"/>
    <col min="14" max="15" width="4.33203125" style="4" customWidth="1"/>
    <col min="16" max="16" width="3.33203125" style="4" customWidth="1"/>
    <col min="17" max="17" width="12.88671875" style="3" customWidth="1"/>
    <col min="18" max="18" width="6.77734375" style="28" customWidth="1"/>
    <col min="19" max="19" width="13.5546875" style="40" customWidth="1"/>
    <col min="20" max="20" width="15.6640625" style="4" customWidth="1"/>
    <col min="21" max="21" width="11.5546875" style="4" customWidth="1"/>
    <col min="22" max="22" width="3.6640625" style="4" bestFit="1" customWidth="1"/>
    <col min="23" max="24" width="4.5546875" style="4" customWidth="1"/>
    <col min="25" max="25" width="3.6640625" style="4" bestFit="1" customWidth="1"/>
    <col min="26" max="27" width="4.5546875" style="4" customWidth="1"/>
    <col min="28" max="28" width="3.6640625" style="4" bestFit="1" customWidth="1"/>
    <col min="29" max="29" width="4.5546875" style="4" customWidth="1"/>
    <col min="30" max="30" width="5.109375" style="4" customWidth="1"/>
    <col min="31" max="31" width="3.77734375" style="4" customWidth="1"/>
    <col min="32" max="32" width="15.6640625" style="4" customWidth="1"/>
    <col min="33" max="33" width="6.88671875" style="28" customWidth="1"/>
    <col min="34" max="16384" width="8.88671875" style="4"/>
  </cols>
  <sheetData>
    <row r="1" spans="1:33" ht="33.75" customHeight="1">
      <c r="A1" s="87" t="s">
        <v>95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3" ht="21" customHeight="1">
      <c r="A2" s="88" t="s">
        <v>74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33" ht="21" customHeight="1" thickBot="1">
      <c r="A3" s="55"/>
      <c r="B3" s="186" t="s">
        <v>90</v>
      </c>
      <c r="C3" s="186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33" ht="30" customHeight="1">
      <c r="A4" s="55"/>
      <c r="B4" s="93" t="s">
        <v>35</v>
      </c>
      <c r="C4" s="94"/>
      <c r="D4" s="107" t="s">
        <v>98</v>
      </c>
      <c r="E4" s="94"/>
      <c r="F4" s="187" t="s">
        <v>73</v>
      </c>
      <c r="G4" s="188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33" ht="21" customHeight="1">
      <c r="A5" s="55"/>
      <c r="B5" s="105" t="s">
        <v>11</v>
      </c>
      <c r="C5" s="106"/>
      <c r="D5" s="167">
        <f>SUM(Q17:Q30)</f>
        <v>25000000</v>
      </c>
      <c r="E5" s="168"/>
      <c r="F5" s="169">
        <f>D5/D12</f>
        <v>0.29069767441860467</v>
      </c>
      <c r="G5" s="170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33" ht="21" customHeight="1">
      <c r="A6" s="55"/>
      <c r="B6" s="99" t="s">
        <v>36</v>
      </c>
      <c r="C6" s="100"/>
      <c r="D6" s="167">
        <f>SUM(Q31:Q33)</f>
        <v>0</v>
      </c>
      <c r="E6" s="168"/>
      <c r="F6" s="169">
        <f>D6/D12</f>
        <v>0</v>
      </c>
      <c r="G6" s="170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33" ht="21" customHeight="1">
      <c r="A7" s="55"/>
      <c r="B7" s="99" t="s">
        <v>54</v>
      </c>
      <c r="C7" s="100"/>
      <c r="D7" s="167">
        <f>SUM(Q34)</f>
        <v>0</v>
      </c>
      <c r="E7" s="168"/>
      <c r="F7" s="169">
        <f>D7/D12</f>
        <v>0</v>
      </c>
      <c r="G7" s="170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33" ht="21" customHeight="1">
      <c r="A8" s="55"/>
      <c r="B8" s="99" t="s">
        <v>58</v>
      </c>
      <c r="C8" s="100"/>
      <c r="D8" s="167">
        <f>SUM(Q35:Q37)</f>
        <v>0</v>
      </c>
      <c r="E8" s="168"/>
      <c r="F8" s="169">
        <f>D8/D12</f>
        <v>0</v>
      </c>
      <c r="G8" s="170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33" ht="21" customHeight="1">
      <c r="A9" s="55"/>
      <c r="B9" s="99" t="s">
        <v>47</v>
      </c>
      <c r="C9" s="100"/>
      <c r="D9" s="167">
        <f>SUM(Q39:Q42)</f>
        <v>18000000</v>
      </c>
      <c r="E9" s="168"/>
      <c r="F9" s="169">
        <f>D9/D12</f>
        <v>0.20930232558139536</v>
      </c>
      <c r="G9" s="170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33" ht="21" customHeight="1">
      <c r="A10" s="55"/>
      <c r="B10" s="120" t="s">
        <v>29</v>
      </c>
      <c r="C10" s="121"/>
      <c r="D10" s="171">
        <f>SUM(D5:E9)</f>
        <v>43000000</v>
      </c>
      <c r="E10" s="172"/>
      <c r="F10" s="173">
        <f>SUM(F5:G9)</f>
        <v>0.5</v>
      </c>
      <c r="G10" s="174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33" ht="21" customHeight="1">
      <c r="A11" s="55"/>
      <c r="B11" s="99" t="s">
        <v>38</v>
      </c>
      <c r="C11" s="100"/>
      <c r="D11" s="167">
        <f>SUM(S16,S38)</f>
        <v>43000000</v>
      </c>
      <c r="E11" s="168"/>
      <c r="F11" s="159">
        <f>D11/D12</f>
        <v>0.5</v>
      </c>
      <c r="G11" s="160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1:33" ht="21" customHeight="1" thickBot="1">
      <c r="A12" s="55"/>
      <c r="B12" s="161" t="s">
        <v>37</v>
      </c>
      <c r="C12" s="162"/>
      <c r="D12" s="163">
        <f>D10+D11</f>
        <v>86000000</v>
      </c>
      <c r="E12" s="164"/>
      <c r="F12" s="165">
        <f>F10+F11</f>
        <v>1</v>
      </c>
      <c r="G12" s="166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spans="1:33" ht="15" customHeight="1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11" t="s">
        <v>13</v>
      </c>
    </row>
    <row r="14" spans="1:33" s="13" customFormat="1" ht="20.100000000000001" customHeight="1">
      <c r="A14" s="175" t="s">
        <v>2</v>
      </c>
      <c r="B14" s="177" t="s">
        <v>3</v>
      </c>
      <c r="C14" s="177" t="s">
        <v>15</v>
      </c>
      <c r="D14" s="179" t="s">
        <v>29</v>
      </c>
      <c r="E14" s="181" t="s">
        <v>34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2" t="s">
        <v>69</v>
      </c>
      <c r="S14" s="184" t="s">
        <v>30</v>
      </c>
      <c r="T14" s="181" t="s">
        <v>33</v>
      </c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2" t="s">
        <v>69</v>
      </c>
    </row>
    <row r="15" spans="1:33" s="13" customFormat="1" ht="20.100000000000001" customHeight="1">
      <c r="A15" s="176"/>
      <c r="B15" s="178"/>
      <c r="C15" s="178"/>
      <c r="D15" s="180"/>
      <c r="E15" s="22" t="s">
        <v>12</v>
      </c>
      <c r="F15" s="23" t="s">
        <v>4</v>
      </c>
      <c r="G15" s="14" t="s">
        <v>5</v>
      </c>
      <c r="H15" s="14" t="s">
        <v>6</v>
      </c>
      <c r="I15" s="14" t="s">
        <v>7</v>
      </c>
      <c r="J15" s="14" t="s">
        <v>5</v>
      </c>
      <c r="K15" s="14" t="s">
        <v>6</v>
      </c>
      <c r="L15" s="14" t="s">
        <v>7</v>
      </c>
      <c r="M15" s="14" t="s">
        <v>5</v>
      </c>
      <c r="N15" s="14" t="s">
        <v>6</v>
      </c>
      <c r="O15" s="14" t="s">
        <v>7</v>
      </c>
      <c r="P15" s="14" t="s">
        <v>1</v>
      </c>
      <c r="Q15" s="23" t="s">
        <v>9</v>
      </c>
      <c r="R15" s="183"/>
      <c r="S15" s="185"/>
      <c r="T15" s="22" t="s">
        <v>12</v>
      </c>
      <c r="U15" s="23" t="s">
        <v>4</v>
      </c>
      <c r="V15" s="14" t="s">
        <v>5</v>
      </c>
      <c r="W15" s="14" t="s">
        <v>6</v>
      </c>
      <c r="X15" s="14" t="s">
        <v>7</v>
      </c>
      <c r="Y15" s="14" t="s">
        <v>5</v>
      </c>
      <c r="Z15" s="14" t="s">
        <v>6</v>
      </c>
      <c r="AA15" s="14" t="s">
        <v>7</v>
      </c>
      <c r="AB15" s="14" t="s">
        <v>5</v>
      </c>
      <c r="AC15" s="14" t="s">
        <v>6</v>
      </c>
      <c r="AD15" s="14" t="s">
        <v>7</v>
      </c>
      <c r="AE15" s="14" t="s">
        <v>1</v>
      </c>
      <c r="AF15" s="23" t="s">
        <v>9</v>
      </c>
      <c r="AG15" s="183"/>
    </row>
    <row r="16" spans="1:33" ht="20.100000000000001" customHeight="1">
      <c r="A16" s="151" t="s">
        <v>21</v>
      </c>
      <c r="B16" s="152"/>
      <c r="C16" s="18" t="s">
        <v>17</v>
      </c>
      <c r="D16" s="24">
        <f>SUM(D17:D37)</f>
        <v>25000000</v>
      </c>
      <c r="E16" s="140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8"/>
      <c r="S16" s="24">
        <f>SUM(S17:S37)</f>
        <v>25000000</v>
      </c>
      <c r="T16" s="135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</row>
    <row r="17" spans="1:33" ht="20.100000000000001" customHeight="1">
      <c r="A17" s="1"/>
      <c r="B17" s="145" t="s">
        <v>11</v>
      </c>
      <c r="C17" s="142" t="s">
        <v>59</v>
      </c>
      <c r="D17" s="149">
        <f>SUM(Q17:Q26)</f>
        <v>25000000</v>
      </c>
      <c r="E17" s="42" t="s">
        <v>43</v>
      </c>
      <c r="F17" s="43">
        <v>3000000</v>
      </c>
      <c r="G17" s="44" t="s">
        <v>5</v>
      </c>
      <c r="H17" s="45">
        <v>5</v>
      </c>
      <c r="I17" s="44" t="s">
        <v>19</v>
      </c>
      <c r="J17" s="44" t="s">
        <v>5</v>
      </c>
      <c r="K17" s="46">
        <v>1</v>
      </c>
      <c r="L17" s="44" t="s">
        <v>23</v>
      </c>
      <c r="M17" s="44" t="s">
        <v>5</v>
      </c>
      <c r="N17" s="44"/>
      <c r="O17" s="44"/>
      <c r="P17" s="44" t="s">
        <v>1</v>
      </c>
      <c r="Q17" s="47">
        <f>+IF(F17="",0,F17)*IF(H17="",1,H17)*IF(K17="",1,K17)*IF(N17="",1,N17)</f>
        <v>15000000</v>
      </c>
      <c r="R17" s="48" t="s">
        <v>56</v>
      </c>
      <c r="S17" s="137">
        <f>SUM(AF17:AF26)</f>
        <v>25000000</v>
      </c>
      <c r="T17" s="42" t="s">
        <v>25</v>
      </c>
      <c r="U17" s="43">
        <v>3000000</v>
      </c>
      <c r="V17" s="44" t="s">
        <v>5</v>
      </c>
      <c r="W17" s="45">
        <v>5</v>
      </c>
      <c r="X17" s="44" t="s">
        <v>19</v>
      </c>
      <c r="Y17" s="44" t="s">
        <v>5</v>
      </c>
      <c r="Z17" s="46">
        <v>1</v>
      </c>
      <c r="AA17" s="44" t="s">
        <v>23</v>
      </c>
      <c r="AB17" s="44" t="s">
        <v>5</v>
      </c>
      <c r="AC17" s="44"/>
      <c r="AD17" s="44"/>
      <c r="AE17" s="44" t="s">
        <v>1</v>
      </c>
      <c r="AF17" s="47">
        <f>+IF(U17="",0,U17)*IF(W17="",1,W17)*IF(Z17="",1,Z17)*IF(AC17="",1,AC17)</f>
        <v>15000000</v>
      </c>
      <c r="AG17" s="48" t="s">
        <v>55</v>
      </c>
    </row>
    <row r="18" spans="1:33" ht="20.100000000000001" customHeight="1">
      <c r="A18" s="1"/>
      <c r="B18" s="146"/>
      <c r="C18" s="143"/>
      <c r="D18" s="153"/>
      <c r="E18" s="42" t="s">
        <v>44</v>
      </c>
      <c r="F18" s="43">
        <v>2000000</v>
      </c>
      <c r="G18" s="44" t="s">
        <v>5</v>
      </c>
      <c r="H18" s="45">
        <v>5</v>
      </c>
      <c r="I18" s="44" t="s">
        <v>19</v>
      </c>
      <c r="J18" s="44" t="s">
        <v>5</v>
      </c>
      <c r="K18" s="46">
        <v>1</v>
      </c>
      <c r="L18" s="44" t="s">
        <v>23</v>
      </c>
      <c r="M18" s="44" t="s">
        <v>5</v>
      </c>
      <c r="N18" s="44"/>
      <c r="O18" s="44"/>
      <c r="P18" s="44" t="s">
        <v>1</v>
      </c>
      <c r="Q18" s="47">
        <f t="shared" ref="Q18:Q42" si="0">+IF(F18="",0,F18)*IF(H18="",1,H18)*IF(K18="",1,K18)*IF(N18="",1,N18)</f>
        <v>10000000</v>
      </c>
      <c r="R18" s="48" t="s">
        <v>56</v>
      </c>
      <c r="S18" s="138"/>
      <c r="T18" s="42" t="s">
        <v>52</v>
      </c>
      <c r="U18" s="43">
        <v>2000000</v>
      </c>
      <c r="V18" s="44" t="s">
        <v>5</v>
      </c>
      <c r="W18" s="45">
        <v>5</v>
      </c>
      <c r="X18" s="44" t="s">
        <v>19</v>
      </c>
      <c r="Y18" s="44" t="s">
        <v>5</v>
      </c>
      <c r="Z18" s="46">
        <v>1</v>
      </c>
      <c r="AA18" s="44" t="s">
        <v>23</v>
      </c>
      <c r="AB18" s="44" t="s">
        <v>5</v>
      </c>
      <c r="AC18" s="44"/>
      <c r="AD18" s="44"/>
      <c r="AE18" s="44" t="s">
        <v>1</v>
      </c>
      <c r="AF18" s="47">
        <f>+IF(U18="",0,U18)*IF(W18="",1,W18)*IF(Z18="",1,Z18)*IF(AC18="",1,AC18)</f>
        <v>10000000</v>
      </c>
      <c r="AG18" s="48" t="s">
        <v>56</v>
      </c>
    </row>
    <row r="19" spans="1:33" ht="20.100000000000001" customHeight="1">
      <c r="A19" s="1"/>
      <c r="B19" s="146"/>
      <c r="C19" s="143"/>
      <c r="D19" s="153"/>
      <c r="E19" s="42" t="s">
        <v>53</v>
      </c>
      <c r="F19" s="43"/>
      <c r="G19" s="44" t="s">
        <v>5</v>
      </c>
      <c r="H19" s="45"/>
      <c r="I19" s="44"/>
      <c r="J19" s="44" t="s">
        <v>5</v>
      </c>
      <c r="K19" s="49"/>
      <c r="L19" s="44"/>
      <c r="M19" s="44" t="s">
        <v>5</v>
      </c>
      <c r="N19" s="44"/>
      <c r="O19" s="44"/>
      <c r="P19" s="44" t="s">
        <v>1</v>
      </c>
      <c r="Q19" s="47">
        <f t="shared" si="0"/>
        <v>0</v>
      </c>
      <c r="R19" s="48"/>
      <c r="S19" s="138"/>
      <c r="T19" s="42" t="s">
        <v>24</v>
      </c>
      <c r="U19" s="43"/>
      <c r="V19" s="44" t="s">
        <v>5</v>
      </c>
      <c r="W19" s="45"/>
      <c r="X19" s="44"/>
      <c r="Y19" s="44" t="s">
        <v>5</v>
      </c>
      <c r="Z19" s="49"/>
      <c r="AA19" s="44"/>
      <c r="AB19" s="44" t="s">
        <v>5</v>
      </c>
      <c r="AC19" s="44"/>
      <c r="AD19" s="44"/>
      <c r="AE19" s="44" t="s">
        <v>1</v>
      </c>
      <c r="AF19" s="47">
        <f>+IF(U19="",0,U19)*IF(W19="",1,W19)*IF(Z19="",1,Z19)*IF(AC19="",1,AC19)</f>
        <v>0</v>
      </c>
      <c r="AG19" s="48"/>
    </row>
    <row r="20" spans="1:33" ht="20.100000000000001" customHeight="1">
      <c r="A20" s="1"/>
      <c r="B20" s="146"/>
      <c r="C20" s="143"/>
      <c r="D20" s="153"/>
      <c r="E20" s="42" t="s">
        <v>24</v>
      </c>
      <c r="F20" s="43"/>
      <c r="G20" s="44" t="s">
        <v>5</v>
      </c>
      <c r="H20" s="45"/>
      <c r="I20" s="44"/>
      <c r="J20" s="44" t="s">
        <v>5</v>
      </c>
      <c r="K20" s="49"/>
      <c r="L20" s="44"/>
      <c r="M20" s="44" t="s">
        <v>5</v>
      </c>
      <c r="N20" s="44"/>
      <c r="O20" s="44"/>
      <c r="P20" s="44" t="s">
        <v>1</v>
      </c>
      <c r="Q20" s="47">
        <f t="shared" ref="Q20:Q24" si="1">+IF(F20="",0,F20)*IF(H20="",1,H20)*IF(K20="",1,K20)*IF(N20="",1,N20)</f>
        <v>0</v>
      </c>
      <c r="R20" s="48"/>
      <c r="S20" s="138"/>
      <c r="T20" s="42" t="s">
        <v>24</v>
      </c>
      <c r="U20" s="43"/>
      <c r="V20" s="44" t="s">
        <v>5</v>
      </c>
      <c r="W20" s="45"/>
      <c r="X20" s="44"/>
      <c r="Y20" s="44" t="s">
        <v>5</v>
      </c>
      <c r="Z20" s="49"/>
      <c r="AA20" s="44"/>
      <c r="AB20" s="44" t="s">
        <v>5</v>
      </c>
      <c r="AC20" s="44"/>
      <c r="AD20" s="44"/>
      <c r="AE20" s="44" t="s">
        <v>1</v>
      </c>
      <c r="AF20" s="47">
        <f>+IF(U20="",0,U20)*IF(W20="",1,W20)*IF(Z20="",1,Z20)*IF(AC20="",1,AC20)</f>
        <v>0</v>
      </c>
      <c r="AG20" s="48"/>
    </row>
    <row r="21" spans="1:33" ht="20.100000000000001" customHeight="1">
      <c r="A21" s="1"/>
      <c r="B21" s="146"/>
      <c r="C21" s="143"/>
      <c r="D21" s="153"/>
      <c r="E21" s="42" t="s">
        <v>24</v>
      </c>
      <c r="F21" s="43"/>
      <c r="G21" s="44" t="s">
        <v>5</v>
      </c>
      <c r="H21" s="45"/>
      <c r="I21" s="44"/>
      <c r="J21" s="44" t="s">
        <v>5</v>
      </c>
      <c r="K21" s="49"/>
      <c r="L21" s="44"/>
      <c r="M21" s="44" t="s">
        <v>5</v>
      </c>
      <c r="N21" s="44"/>
      <c r="O21" s="44"/>
      <c r="P21" s="44" t="s">
        <v>1</v>
      </c>
      <c r="Q21" s="47">
        <f t="shared" si="1"/>
        <v>0</v>
      </c>
      <c r="R21" s="48"/>
      <c r="S21" s="138"/>
      <c r="T21" s="42" t="s">
        <v>24</v>
      </c>
      <c r="U21" s="43"/>
      <c r="V21" s="44" t="s">
        <v>5</v>
      </c>
      <c r="W21" s="45"/>
      <c r="X21" s="44"/>
      <c r="Y21" s="44" t="s">
        <v>5</v>
      </c>
      <c r="Z21" s="49"/>
      <c r="AA21" s="44"/>
      <c r="AB21" s="44" t="s">
        <v>5</v>
      </c>
      <c r="AC21" s="44"/>
      <c r="AD21" s="44"/>
      <c r="AE21" s="44" t="s">
        <v>1</v>
      </c>
      <c r="AF21" s="47">
        <f t="shared" ref="AF21:AF24" si="2">+IF(U21="",0,U21)*IF(W21="",1,W21)*IF(Z21="",1,Z21)*IF(AC21="",1,AC21)</f>
        <v>0</v>
      </c>
      <c r="AG21" s="48"/>
    </row>
    <row r="22" spans="1:33" ht="20.100000000000001" customHeight="1">
      <c r="A22" s="1"/>
      <c r="B22" s="146"/>
      <c r="C22" s="143"/>
      <c r="D22" s="153"/>
      <c r="E22" s="42" t="s">
        <v>24</v>
      </c>
      <c r="F22" s="43"/>
      <c r="G22" s="44" t="s">
        <v>5</v>
      </c>
      <c r="H22" s="45"/>
      <c r="I22" s="44"/>
      <c r="J22" s="44" t="s">
        <v>5</v>
      </c>
      <c r="K22" s="49"/>
      <c r="L22" s="44"/>
      <c r="M22" s="44" t="s">
        <v>5</v>
      </c>
      <c r="N22" s="44"/>
      <c r="O22" s="44"/>
      <c r="P22" s="44" t="s">
        <v>1</v>
      </c>
      <c r="Q22" s="47">
        <f t="shared" si="1"/>
        <v>0</v>
      </c>
      <c r="R22" s="48"/>
      <c r="S22" s="138"/>
      <c r="T22" s="42" t="s">
        <v>24</v>
      </c>
      <c r="U22" s="43"/>
      <c r="V22" s="44" t="s">
        <v>5</v>
      </c>
      <c r="W22" s="45"/>
      <c r="X22" s="44"/>
      <c r="Y22" s="44" t="s">
        <v>5</v>
      </c>
      <c r="Z22" s="49"/>
      <c r="AA22" s="44"/>
      <c r="AB22" s="44" t="s">
        <v>5</v>
      </c>
      <c r="AC22" s="44"/>
      <c r="AD22" s="44"/>
      <c r="AE22" s="44" t="s">
        <v>1</v>
      </c>
      <c r="AF22" s="47">
        <f t="shared" si="2"/>
        <v>0</v>
      </c>
      <c r="AG22" s="48"/>
    </row>
    <row r="23" spans="1:33" ht="20.100000000000001" customHeight="1">
      <c r="A23" s="1"/>
      <c r="B23" s="146"/>
      <c r="C23" s="143"/>
      <c r="D23" s="153"/>
      <c r="E23" s="42" t="s">
        <v>24</v>
      </c>
      <c r="F23" s="43"/>
      <c r="G23" s="44" t="s">
        <v>5</v>
      </c>
      <c r="H23" s="45"/>
      <c r="I23" s="44"/>
      <c r="J23" s="44" t="s">
        <v>5</v>
      </c>
      <c r="K23" s="49"/>
      <c r="L23" s="44"/>
      <c r="M23" s="44" t="s">
        <v>5</v>
      </c>
      <c r="N23" s="44"/>
      <c r="O23" s="44"/>
      <c r="P23" s="44" t="s">
        <v>1</v>
      </c>
      <c r="Q23" s="47">
        <f t="shared" si="1"/>
        <v>0</v>
      </c>
      <c r="R23" s="48"/>
      <c r="S23" s="138"/>
      <c r="T23" s="42" t="s">
        <v>24</v>
      </c>
      <c r="U23" s="43"/>
      <c r="V23" s="44" t="s">
        <v>5</v>
      </c>
      <c r="W23" s="45"/>
      <c r="X23" s="44"/>
      <c r="Y23" s="44" t="s">
        <v>5</v>
      </c>
      <c r="Z23" s="49"/>
      <c r="AA23" s="44"/>
      <c r="AB23" s="44" t="s">
        <v>5</v>
      </c>
      <c r="AC23" s="44"/>
      <c r="AD23" s="44"/>
      <c r="AE23" s="44" t="s">
        <v>1</v>
      </c>
      <c r="AF23" s="47">
        <f t="shared" si="2"/>
        <v>0</v>
      </c>
      <c r="AG23" s="48"/>
    </row>
    <row r="24" spans="1:33" ht="20.100000000000001" customHeight="1">
      <c r="A24" s="1"/>
      <c r="B24" s="146"/>
      <c r="C24" s="143"/>
      <c r="D24" s="153"/>
      <c r="E24" s="42" t="s">
        <v>24</v>
      </c>
      <c r="F24" s="43"/>
      <c r="G24" s="44" t="s">
        <v>5</v>
      </c>
      <c r="H24" s="45"/>
      <c r="I24" s="44"/>
      <c r="J24" s="44" t="s">
        <v>5</v>
      </c>
      <c r="K24" s="49"/>
      <c r="L24" s="44"/>
      <c r="M24" s="44" t="s">
        <v>5</v>
      </c>
      <c r="N24" s="44"/>
      <c r="O24" s="44"/>
      <c r="P24" s="44" t="s">
        <v>1</v>
      </c>
      <c r="Q24" s="47">
        <f t="shared" si="1"/>
        <v>0</v>
      </c>
      <c r="R24" s="48"/>
      <c r="S24" s="138"/>
      <c r="T24" s="42" t="s">
        <v>24</v>
      </c>
      <c r="U24" s="43"/>
      <c r="V24" s="44" t="s">
        <v>5</v>
      </c>
      <c r="W24" s="45"/>
      <c r="X24" s="44"/>
      <c r="Y24" s="44" t="s">
        <v>5</v>
      </c>
      <c r="Z24" s="49"/>
      <c r="AA24" s="44"/>
      <c r="AB24" s="44" t="s">
        <v>5</v>
      </c>
      <c r="AC24" s="44"/>
      <c r="AD24" s="44"/>
      <c r="AE24" s="44" t="s">
        <v>1</v>
      </c>
      <c r="AF24" s="47">
        <f t="shared" si="2"/>
        <v>0</v>
      </c>
      <c r="AG24" s="48"/>
    </row>
    <row r="25" spans="1:33" ht="20.100000000000001" customHeight="1">
      <c r="A25" s="1"/>
      <c r="B25" s="146"/>
      <c r="C25" s="143"/>
      <c r="D25" s="153"/>
      <c r="E25" s="42" t="s">
        <v>24</v>
      </c>
      <c r="F25" s="43"/>
      <c r="G25" s="44" t="s">
        <v>5</v>
      </c>
      <c r="H25" s="45"/>
      <c r="I25" s="44"/>
      <c r="J25" s="44" t="s">
        <v>5</v>
      </c>
      <c r="K25" s="49"/>
      <c r="L25" s="44"/>
      <c r="M25" s="44" t="s">
        <v>5</v>
      </c>
      <c r="N25" s="44"/>
      <c r="O25" s="44"/>
      <c r="P25" s="44" t="s">
        <v>1</v>
      </c>
      <c r="Q25" s="47">
        <f t="shared" si="0"/>
        <v>0</v>
      </c>
      <c r="R25" s="48"/>
      <c r="S25" s="138"/>
      <c r="T25" s="42" t="s">
        <v>24</v>
      </c>
      <c r="U25" s="43"/>
      <c r="V25" s="44" t="s">
        <v>5</v>
      </c>
      <c r="W25" s="45"/>
      <c r="X25" s="44"/>
      <c r="Y25" s="44" t="s">
        <v>5</v>
      </c>
      <c r="Z25" s="49"/>
      <c r="AA25" s="44"/>
      <c r="AB25" s="44" t="s">
        <v>5</v>
      </c>
      <c r="AC25" s="44"/>
      <c r="AD25" s="44"/>
      <c r="AE25" s="44" t="s">
        <v>1</v>
      </c>
      <c r="AF25" s="47">
        <f t="shared" ref="AF25:AF37" si="3">+IF(U25="",0,U25)*IF(W25="",1,W25)*IF(Z25="",1,Z25)*IF(AC25="",1,AC25)</f>
        <v>0</v>
      </c>
      <c r="AG25" s="48"/>
    </row>
    <row r="26" spans="1:33" ht="20.100000000000001" customHeight="1">
      <c r="A26" s="1"/>
      <c r="B26" s="146"/>
      <c r="C26" s="144"/>
      <c r="D26" s="150"/>
      <c r="E26" s="42" t="s">
        <v>24</v>
      </c>
      <c r="F26" s="43"/>
      <c r="G26" s="44" t="s">
        <v>5</v>
      </c>
      <c r="H26" s="45"/>
      <c r="I26" s="44"/>
      <c r="J26" s="44" t="s">
        <v>5</v>
      </c>
      <c r="K26" s="49"/>
      <c r="L26" s="44"/>
      <c r="M26" s="44" t="s">
        <v>5</v>
      </c>
      <c r="N26" s="44"/>
      <c r="O26" s="44"/>
      <c r="P26" s="44" t="s">
        <v>1</v>
      </c>
      <c r="Q26" s="47">
        <f t="shared" si="0"/>
        <v>0</v>
      </c>
      <c r="R26" s="48"/>
      <c r="S26" s="139"/>
      <c r="T26" s="42" t="s">
        <v>24</v>
      </c>
      <c r="U26" s="43"/>
      <c r="V26" s="44" t="s">
        <v>5</v>
      </c>
      <c r="W26" s="45"/>
      <c r="X26" s="44"/>
      <c r="Y26" s="44" t="s">
        <v>5</v>
      </c>
      <c r="Z26" s="49"/>
      <c r="AA26" s="44"/>
      <c r="AB26" s="44" t="s">
        <v>5</v>
      </c>
      <c r="AC26" s="44"/>
      <c r="AD26" s="44"/>
      <c r="AE26" s="44" t="s">
        <v>1</v>
      </c>
      <c r="AF26" s="47">
        <f t="shared" si="3"/>
        <v>0</v>
      </c>
      <c r="AG26" s="48"/>
    </row>
    <row r="27" spans="1:33" ht="20.100000000000001" customHeight="1">
      <c r="A27" s="2"/>
      <c r="B27" s="146"/>
      <c r="C27" s="142" t="s">
        <v>60</v>
      </c>
      <c r="D27" s="149">
        <f>SUM(Q27:Q28)</f>
        <v>0</v>
      </c>
      <c r="E27" s="42" t="s">
        <v>45</v>
      </c>
      <c r="F27" s="43"/>
      <c r="G27" s="44" t="s">
        <v>5</v>
      </c>
      <c r="H27" s="45"/>
      <c r="I27" s="44"/>
      <c r="J27" s="44" t="s">
        <v>5</v>
      </c>
      <c r="K27" s="49"/>
      <c r="L27" s="44"/>
      <c r="M27" s="44" t="s">
        <v>5</v>
      </c>
      <c r="N27" s="44"/>
      <c r="O27" s="44"/>
      <c r="P27" s="44" t="s">
        <v>1</v>
      </c>
      <c r="Q27" s="47">
        <f t="shared" si="0"/>
        <v>0</v>
      </c>
      <c r="R27" s="48"/>
      <c r="S27" s="137">
        <f>SUM(AF27:AF28)</f>
        <v>0</v>
      </c>
      <c r="T27" s="42" t="s">
        <v>24</v>
      </c>
      <c r="U27" s="43"/>
      <c r="V27" s="44" t="s">
        <v>5</v>
      </c>
      <c r="W27" s="45"/>
      <c r="X27" s="44"/>
      <c r="Y27" s="44" t="s">
        <v>5</v>
      </c>
      <c r="Z27" s="49"/>
      <c r="AA27" s="44"/>
      <c r="AB27" s="44" t="s">
        <v>5</v>
      </c>
      <c r="AC27" s="44"/>
      <c r="AD27" s="44"/>
      <c r="AE27" s="44" t="s">
        <v>1</v>
      </c>
      <c r="AF27" s="47">
        <f t="shared" si="3"/>
        <v>0</v>
      </c>
      <c r="AG27" s="48"/>
    </row>
    <row r="28" spans="1:33" ht="20.100000000000001" customHeight="1">
      <c r="A28" s="2"/>
      <c r="B28" s="146"/>
      <c r="C28" s="144"/>
      <c r="D28" s="150"/>
      <c r="E28" s="42" t="s">
        <v>24</v>
      </c>
      <c r="F28" s="43"/>
      <c r="G28" s="44" t="s">
        <v>5</v>
      </c>
      <c r="H28" s="45"/>
      <c r="I28" s="44"/>
      <c r="J28" s="44" t="s">
        <v>5</v>
      </c>
      <c r="K28" s="49"/>
      <c r="L28" s="44"/>
      <c r="M28" s="44" t="s">
        <v>5</v>
      </c>
      <c r="N28" s="44"/>
      <c r="O28" s="44"/>
      <c r="P28" s="44" t="s">
        <v>1</v>
      </c>
      <c r="Q28" s="47">
        <f t="shared" si="0"/>
        <v>0</v>
      </c>
      <c r="R28" s="48"/>
      <c r="S28" s="139"/>
      <c r="T28" s="42" t="s">
        <v>24</v>
      </c>
      <c r="U28" s="43"/>
      <c r="V28" s="44" t="s">
        <v>5</v>
      </c>
      <c r="W28" s="45"/>
      <c r="X28" s="44"/>
      <c r="Y28" s="44" t="s">
        <v>5</v>
      </c>
      <c r="Z28" s="49"/>
      <c r="AA28" s="44"/>
      <c r="AB28" s="44" t="s">
        <v>5</v>
      </c>
      <c r="AC28" s="44"/>
      <c r="AD28" s="44"/>
      <c r="AE28" s="44" t="s">
        <v>1</v>
      </c>
      <c r="AF28" s="47">
        <f t="shared" si="3"/>
        <v>0</v>
      </c>
      <c r="AG28" s="48"/>
    </row>
    <row r="29" spans="1:33" ht="20.100000000000001" customHeight="1">
      <c r="A29" s="2"/>
      <c r="B29" s="146"/>
      <c r="C29" s="142" t="s">
        <v>70</v>
      </c>
      <c r="D29" s="149">
        <f>SUM(Q29:Q30)</f>
        <v>0</v>
      </c>
      <c r="E29" s="42"/>
      <c r="F29" s="43"/>
      <c r="G29" s="44"/>
      <c r="H29" s="44"/>
      <c r="I29" s="44"/>
      <c r="J29" s="44"/>
      <c r="K29" s="49"/>
      <c r="L29" s="44"/>
      <c r="M29" s="44"/>
      <c r="N29" s="44"/>
      <c r="O29" s="44"/>
      <c r="P29" s="44"/>
      <c r="Q29" s="47"/>
      <c r="R29" s="48"/>
      <c r="S29" s="137">
        <f>SUM(AF29:AF30)</f>
        <v>0</v>
      </c>
      <c r="T29" s="42" t="s">
        <v>71</v>
      </c>
      <c r="U29" s="43"/>
      <c r="V29" s="44" t="s">
        <v>5</v>
      </c>
      <c r="W29" s="44"/>
      <c r="X29" s="44"/>
      <c r="Y29" s="44" t="s">
        <v>5</v>
      </c>
      <c r="Z29" s="49"/>
      <c r="AA29" s="44"/>
      <c r="AB29" s="44" t="s">
        <v>5</v>
      </c>
      <c r="AC29" s="44"/>
      <c r="AD29" s="44"/>
      <c r="AE29" s="44" t="s">
        <v>1</v>
      </c>
      <c r="AF29" s="47">
        <f t="shared" si="3"/>
        <v>0</v>
      </c>
      <c r="AG29" s="48"/>
    </row>
    <row r="30" spans="1:33" ht="20.100000000000001" customHeight="1">
      <c r="A30" s="2"/>
      <c r="B30" s="147"/>
      <c r="C30" s="144"/>
      <c r="D30" s="150"/>
      <c r="E30" s="42"/>
      <c r="F30" s="43"/>
      <c r="G30" s="44"/>
      <c r="H30" s="44"/>
      <c r="I30" s="44"/>
      <c r="J30" s="44"/>
      <c r="K30" s="49"/>
      <c r="L30" s="44"/>
      <c r="M30" s="44"/>
      <c r="N30" s="44"/>
      <c r="O30" s="44"/>
      <c r="P30" s="44"/>
      <c r="Q30" s="47"/>
      <c r="R30" s="48"/>
      <c r="S30" s="139"/>
      <c r="T30" s="42" t="s">
        <v>72</v>
      </c>
      <c r="U30" s="43"/>
      <c r="V30" s="44" t="s">
        <v>5</v>
      </c>
      <c r="W30" s="44"/>
      <c r="X30" s="44"/>
      <c r="Y30" s="44" t="s">
        <v>5</v>
      </c>
      <c r="Z30" s="49"/>
      <c r="AA30" s="44"/>
      <c r="AB30" s="44" t="s">
        <v>5</v>
      </c>
      <c r="AC30" s="44"/>
      <c r="AD30" s="44"/>
      <c r="AE30" s="44" t="s">
        <v>1</v>
      </c>
      <c r="AF30" s="47">
        <f t="shared" si="3"/>
        <v>0</v>
      </c>
      <c r="AG30" s="48"/>
    </row>
    <row r="31" spans="1:33" s="31" customFormat="1" ht="20.100000000000001" customHeight="1">
      <c r="A31" s="30"/>
      <c r="B31" s="145" t="s">
        <v>36</v>
      </c>
      <c r="C31" s="142" t="s">
        <v>61</v>
      </c>
      <c r="D31" s="149">
        <f>SUM(Q31:Q33)</f>
        <v>0</v>
      </c>
      <c r="E31" s="42" t="s">
        <v>46</v>
      </c>
      <c r="F31" s="50"/>
      <c r="G31" s="44" t="s">
        <v>5</v>
      </c>
      <c r="H31" s="51"/>
      <c r="I31" s="51"/>
      <c r="J31" s="44" t="s">
        <v>5</v>
      </c>
      <c r="K31" s="52"/>
      <c r="L31" s="51"/>
      <c r="M31" s="44" t="s">
        <v>5</v>
      </c>
      <c r="N31" s="51"/>
      <c r="O31" s="51"/>
      <c r="P31" s="44" t="s">
        <v>1</v>
      </c>
      <c r="Q31" s="47">
        <f t="shared" si="0"/>
        <v>0</v>
      </c>
      <c r="R31" s="53"/>
      <c r="S31" s="137">
        <f>SUM(AF31:AF33)</f>
        <v>0</v>
      </c>
      <c r="T31" s="42" t="s">
        <v>26</v>
      </c>
      <c r="U31" s="50"/>
      <c r="V31" s="44" t="s">
        <v>5</v>
      </c>
      <c r="W31" s="51"/>
      <c r="X31" s="51"/>
      <c r="Y31" s="44" t="s">
        <v>5</v>
      </c>
      <c r="Z31" s="52"/>
      <c r="AA31" s="51"/>
      <c r="AB31" s="44" t="s">
        <v>5</v>
      </c>
      <c r="AC31" s="51"/>
      <c r="AD31" s="51"/>
      <c r="AE31" s="44" t="s">
        <v>1</v>
      </c>
      <c r="AF31" s="47">
        <f t="shared" si="3"/>
        <v>0</v>
      </c>
      <c r="AG31" s="53"/>
    </row>
    <row r="32" spans="1:33" s="31" customFormat="1" ht="20.100000000000001" customHeight="1">
      <c r="A32" s="30"/>
      <c r="B32" s="146"/>
      <c r="C32" s="143"/>
      <c r="D32" s="153"/>
      <c r="E32" s="42" t="s">
        <v>26</v>
      </c>
      <c r="F32" s="50"/>
      <c r="G32" s="44" t="s">
        <v>5</v>
      </c>
      <c r="H32" s="51"/>
      <c r="I32" s="51"/>
      <c r="J32" s="44" t="s">
        <v>5</v>
      </c>
      <c r="K32" s="52"/>
      <c r="L32" s="51"/>
      <c r="M32" s="44" t="s">
        <v>5</v>
      </c>
      <c r="N32" s="51"/>
      <c r="O32" s="51"/>
      <c r="P32" s="44" t="s">
        <v>1</v>
      </c>
      <c r="Q32" s="47">
        <f t="shared" si="0"/>
        <v>0</v>
      </c>
      <c r="R32" s="53"/>
      <c r="S32" s="138"/>
      <c r="T32" s="42" t="s">
        <v>32</v>
      </c>
      <c r="U32" s="50"/>
      <c r="V32" s="44" t="s">
        <v>5</v>
      </c>
      <c r="W32" s="51"/>
      <c r="X32" s="51"/>
      <c r="Y32" s="44" t="s">
        <v>5</v>
      </c>
      <c r="Z32" s="52"/>
      <c r="AA32" s="51"/>
      <c r="AB32" s="44" t="s">
        <v>5</v>
      </c>
      <c r="AC32" s="51"/>
      <c r="AD32" s="51"/>
      <c r="AE32" s="44" t="s">
        <v>1</v>
      </c>
      <c r="AF32" s="47">
        <f t="shared" si="3"/>
        <v>0</v>
      </c>
      <c r="AG32" s="53"/>
    </row>
    <row r="33" spans="1:33" ht="20.100000000000001" customHeight="1">
      <c r="A33" s="1"/>
      <c r="B33" s="147"/>
      <c r="C33" s="144"/>
      <c r="D33" s="150"/>
      <c r="E33" s="42" t="s">
        <v>27</v>
      </c>
      <c r="F33" s="43"/>
      <c r="G33" s="44" t="s">
        <v>5</v>
      </c>
      <c r="H33" s="44"/>
      <c r="I33" s="44"/>
      <c r="J33" s="44" t="s">
        <v>5</v>
      </c>
      <c r="K33" s="49"/>
      <c r="L33" s="44"/>
      <c r="M33" s="44" t="s">
        <v>5</v>
      </c>
      <c r="N33" s="44"/>
      <c r="O33" s="44"/>
      <c r="P33" s="44" t="s">
        <v>1</v>
      </c>
      <c r="Q33" s="47">
        <f t="shared" si="0"/>
        <v>0</v>
      </c>
      <c r="R33" s="48"/>
      <c r="S33" s="139"/>
      <c r="T33" s="42" t="s">
        <v>27</v>
      </c>
      <c r="U33" s="43"/>
      <c r="V33" s="44" t="s">
        <v>5</v>
      </c>
      <c r="W33" s="44"/>
      <c r="X33" s="44"/>
      <c r="Y33" s="44" t="s">
        <v>5</v>
      </c>
      <c r="Z33" s="49"/>
      <c r="AA33" s="44"/>
      <c r="AB33" s="44" t="s">
        <v>5</v>
      </c>
      <c r="AC33" s="44"/>
      <c r="AD33" s="44"/>
      <c r="AE33" s="44" t="s">
        <v>1</v>
      </c>
      <c r="AF33" s="47">
        <f t="shared" si="3"/>
        <v>0</v>
      </c>
      <c r="AG33" s="48"/>
    </row>
    <row r="34" spans="1:33" ht="33" customHeight="1">
      <c r="A34" s="1"/>
      <c r="B34" s="60" t="s">
        <v>57</v>
      </c>
      <c r="C34" s="54" t="s">
        <v>62</v>
      </c>
      <c r="D34" s="59">
        <f>SUM(Q34:Q34)</f>
        <v>0</v>
      </c>
      <c r="E34" s="42" t="s">
        <v>28</v>
      </c>
      <c r="F34" s="43"/>
      <c r="G34" s="44" t="s">
        <v>5</v>
      </c>
      <c r="H34" s="44"/>
      <c r="I34" s="44"/>
      <c r="J34" s="44" t="s">
        <v>5</v>
      </c>
      <c r="K34" s="49"/>
      <c r="L34" s="44"/>
      <c r="M34" s="44" t="s">
        <v>5</v>
      </c>
      <c r="N34" s="44"/>
      <c r="O34" s="44"/>
      <c r="P34" s="44" t="s">
        <v>1</v>
      </c>
      <c r="Q34" s="47">
        <f t="shared" ref="Q34" si="4">+IF(F34="",0,F34)*IF(H34="",1,H34)*IF(K34="",1,K34)*IF(N34="",1,N34)</f>
        <v>0</v>
      </c>
      <c r="R34" s="48"/>
      <c r="S34" s="58">
        <f>SUM(AF34:AF34)</f>
        <v>0</v>
      </c>
      <c r="T34" s="42" t="s">
        <v>28</v>
      </c>
      <c r="U34" s="43"/>
      <c r="V34" s="44" t="s">
        <v>5</v>
      </c>
      <c r="W34" s="44"/>
      <c r="X34" s="44"/>
      <c r="Y34" s="44" t="s">
        <v>5</v>
      </c>
      <c r="Z34" s="49"/>
      <c r="AA34" s="44"/>
      <c r="AB34" s="44" t="s">
        <v>5</v>
      </c>
      <c r="AC34" s="44"/>
      <c r="AD34" s="44"/>
      <c r="AE34" s="44" t="s">
        <v>1</v>
      </c>
      <c r="AF34" s="47">
        <f t="shared" ref="AF34" si="5">+IF(U34="",0,U34)*IF(W34="",1,W34)*IF(Z34="",1,Z34)*IF(AC34="",1,AC34)</f>
        <v>0</v>
      </c>
      <c r="AG34" s="48"/>
    </row>
    <row r="35" spans="1:33" ht="20.100000000000001" customHeight="1">
      <c r="A35" s="1"/>
      <c r="B35" s="156" t="s">
        <v>58</v>
      </c>
      <c r="C35" s="54" t="s">
        <v>65</v>
      </c>
      <c r="D35" s="149">
        <f>SUM(Q35:Q37)</f>
        <v>0</v>
      </c>
      <c r="E35" s="42" t="s">
        <v>66</v>
      </c>
      <c r="F35" s="43"/>
      <c r="G35" s="44" t="s">
        <v>5</v>
      </c>
      <c r="H35" s="44"/>
      <c r="I35" s="44"/>
      <c r="J35" s="44" t="s">
        <v>5</v>
      </c>
      <c r="K35" s="49"/>
      <c r="L35" s="44"/>
      <c r="M35" s="44" t="s">
        <v>5</v>
      </c>
      <c r="N35" s="44"/>
      <c r="O35" s="44"/>
      <c r="P35" s="44" t="s">
        <v>1</v>
      </c>
      <c r="Q35" s="47">
        <f t="shared" si="0"/>
        <v>0</v>
      </c>
      <c r="R35" s="48"/>
      <c r="S35" s="137">
        <f>SUM(AF35:AF37)</f>
        <v>0</v>
      </c>
      <c r="T35" s="42" t="s">
        <v>66</v>
      </c>
      <c r="U35" s="43"/>
      <c r="V35" s="44" t="s">
        <v>5</v>
      </c>
      <c r="W35" s="44"/>
      <c r="X35" s="44"/>
      <c r="Y35" s="44" t="s">
        <v>5</v>
      </c>
      <c r="Z35" s="49"/>
      <c r="AA35" s="44"/>
      <c r="AB35" s="44" t="s">
        <v>5</v>
      </c>
      <c r="AC35" s="44"/>
      <c r="AD35" s="44"/>
      <c r="AE35" s="44" t="s">
        <v>1</v>
      </c>
      <c r="AF35" s="47">
        <f t="shared" si="3"/>
        <v>0</v>
      </c>
      <c r="AG35" s="48"/>
    </row>
    <row r="36" spans="1:33" ht="20.100000000000001" customHeight="1">
      <c r="A36" s="1"/>
      <c r="B36" s="157"/>
      <c r="C36" s="54" t="s">
        <v>63</v>
      </c>
      <c r="D36" s="153"/>
      <c r="E36" s="42" t="s">
        <v>67</v>
      </c>
      <c r="F36" s="43"/>
      <c r="G36" s="44" t="s">
        <v>5</v>
      </c>
      <c r="H36" s="44"/>
      <c r="I36" s="44"/>
      <c r="J36" s="44" t="s">
        <v>5</v>
      </c>
      <c r="K36" s="49"/>
      <c r="L36" s="44"/>
      <c r="M36" s="44" t="s">
        <v>5</v>
      </c>
      <c r="N36" s="44"/>
      <c r="O36" s="44"/>
      <c r="P36" s="44" t="s">
        <v>1</v>
      </c>
      <c r="Q36" s="47">
        <f t="shared" si="0"/>
        <v>0</v>
      </c>
      <c r="R36" s="48"/>
      <c r="S36" s="138"/>
      <c r="T36" s="42" t="s">
        <v>67</v>
      </c>
      <c r="U36" s="43"/>
      <c r="V36" s="44" t="s">
        <v>5</v>
      </c>
      <c r="W36" s="44"/>
      <c r="X36" s="44"/>
      <c r="Y36" s="44" t="s">
        <v>5</v>
      </c>
      <c r="Z36" s="49"/>
      <c r="AA36" s="44"/>
      <c r="AB36" s="44" t="s">
        <v>5</v>
      </c>
      <c r="AC36" s="44"/>
      <c r="AD36" s="44"/>
      <c r="AE36" s="44" t="s">
        <v>1</v>
      </c>
      <c r="AF36" s="47">
        <f t="shared" si="3"/>
        <v>0</v>
      </c>
      <c r="AG36" s="48"/>
    </row>
    <row r="37" spans="1:33" ht="20.100000000000001" customHeight="1">
      <c r="A37" s="29"/>
      <c r="B37" s="158"/>
      <c r="C37" s="54" t="s">
        <v>64</v>
      </c>
      <c r="D37" s="150"/>
      <c r="E37" s="42" t="s">
        <v>68</v>
      </c>
      <c r="F37" s="43"/>
      <c r="G37" s="44" t="s">
        <v>5</v>
      </c>
      <c r="H37" s="44"/>
      <c r="I37" s="44"/>
      <c r="J37" s="44" t="s">
        <v>5</v>
      </c>
      <c r="K37" s="49"/>
      <c r="L37" s="44"/>
      <c r="M37" s="44" t="s">
        <v>5</v>
      </c>
      <c r="N37" s="44"/>
      <c r="O37" s="44"/>
      <c r="P37" s="44" t="s">
        <v>1</v>
      </c>
      <c r="Q37" s="47">
        <f t="shared" si="0"/>
        <v>0</v>
      </c>
      <c r="R37" s="48"/>
      <c r="S37" s="139"/>
      <c r="T37" s="42" t="s">
        <v>68</v>
      </c>
      <c r="U37" s="43"/>
      <c r="V37" s="44" t="s">
        <v>5</v>
      </c>
      <c r="W37" s="44"/>
      <c r="X37" s="44"/>
      <c r="Y37" s="44" t="s">
        <v>5</v>
      </c>
      <c r="Z37" s="49"/>
      <c r="AA37" s="44"/>
      <c r="AB37" s="44" t="s">
        <v>5</v>
      </c>
      <c r="AC37" s="44"/>
      <c r="AD37" s="44"/>
      <c r="AE37" s="44" t="s">
        <v>1</v>
      </c>
      <c r="AF37" s="47">
        <f t="shared" si="3"/>
        <v>0</v>
      </c>
      <c r="AG37" s="48"/>
    </row>
    <row r="38" spans="1:33" ht="20.100000000000001" customHeight="1">
      <c r="A38" s="151" t="s">
        <v>22</v>
      </c>
      <c r="B38" s="152"/>
      <c r="C38" s="18" t="s">
        <v>18</v>
      </c>
      <c r="D38" s="25">
        <f>SUM(D39:D42)</f>
        <v>18000000</v>
      </c>
      <c r="E38" s="140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8"/>
      <c r="S38" s="25">
        <f>SUM(S39:S42)</f>
        <v>18000000</v>
      </c>
      <c r="T38" s="140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</row>
    <row r="39" spans="1:33" ht="20.100000000000001" customHeight="1">
      <c r="A39" s="20"/>
      <c r="B39" s="145" t="s">
        <v>47</v>
      </c>
      <c r="C39" s="42" t="s">
        <v>31</v>
      </c>
      <c r="D39" s="149">
        <f>SUM(Q39:Q42)</f>
        <v>18000000</v>
      </c>
      <c r="E39" s="42" t="s">
        <v>31</v>
      </c>
      <c r="F39" s="43">
        <v>250000</v>
      </c>
      <c r="G39" s="44" t="s">
        <v>5</v>
      </c>
      <c r="H39" s="44">
        <v>3</v>
      </c>
      <c r="I39" s="44" t="s">
        <v>14</v>
      </c>
      <c r="J39" s="44" t="s">
        <v>5</v>
      </c>
      <c r="K39" s="46">
        <v>2</v>
      </c>
      <c r="L39" s="44" t="s">
        <v>20</v>
      </c>
      <c r="M39" s="44" t="s">
        <v>5</v>
      </c>
      <c r="N39" s="44">
        <v>6</v>
      </c>
      <c r="O39" s="44" t="s">
        <v>51</v>
      </c>
      <c r="P39" s="44" t="s">
        <v>8</v>
      </c>
      <c r="Q39" s="47">
        <f>+IF(F39="",0,F39)*IF(H39="",1,H39)*IF(K39="",1,K39)*IF(N39="",1,N39)</f>
        <v>9000000</v>
      </c>
      <c r="R39" s="48"/>
      <c r="S39" s="137">
        <f>SUM(AF39:AF42)</f>
        <v>18000000</v>
      </c>
      <c r="T39" s="42" t="s">
        <v>31</v>
      </c>
      <c r="U39" s="43">
        <v>250000</v>
      </c>
      <c r="V39" s="44" t="s">
        <v>5</v>
      </c>
      <c r="W39" s="44">
        <v>3</v>
      </c>
      <c r="X39" s="44" t="s">
        <v>0</v>
      </c>
      <c r="Y39" s="44" t="s">
        <v>5</v>
      </c>
      <c r="Z39" s="46">
        <v>2</v>
      </c>
      <c r="AA39" s="44" t="s">
        <v>16</v>
      </c>
      <c r="AB39" s="44" t="s">
        <v>5</v>
      </c>
      <c r="AC39" s="44">
        <v>6</v>
      </c>
      <c r="AD39" s="44" t="s">
        <v>51</v>
      </c>
      <c r="AE39" s="44" t="s">
        <v>1</v>
      </c>
      <c r="AF39" s="47">
        <f>+IF(U39="",0,U39)*IF(W39="",1,W39)*IF(Z39="",1,Z39)*IF(AC39="",1,AC39)</f>
        <v>9000000</v>
      </c>
      <c r="AG39" s="48"/>
    </row>
    <row r="40" spans="1:33" ht="20.100000000000001" customHeight="1">
      <c r="A40" s="12"/>
      <c r="B40" s="146"/>
      <c r="C40" s="42" t="s">
        <v>49</v>
      </c>
      <c r="D40" s="153"/>
      <c r="E40" s="42" t="s">
        <v>48</v>
      </c>
      <c r="F40" s="43">
        <v>1500000</v>
      </c>
      <c r="G40" s="44" t="s">
        <v>5</v>
      </c>
      <c r="H40" s="44">
        <v>3</v>
      </c>
      <c r="I40" s="44" t="s">
        <v>0</v>
      </c>
      <c r="J40" s="44" t="s">
        <v>5</v>
      </c>
      <c r="K40" s="46">
        <v>2</v>
      </c>
      <c r="L40" s="44" t="s">
        <v>23</v>
      </c>
      <c r="M40" s="44" t="s">
        <v>5</v>
      </c>
      <c r="N40" s="44"/>
      <c r="O40" s="44"/>
      <c r="P40" s="44" t="s">
        <v>1</v>
      </c>
      <c r="Q40" s="47">
        <f t="shared" si="0"/>
        <v>9000000</v>
      </c>
      <c r="R40" s="48"/>
      <c r="S40" s="138"/>
      <c r="T40" s="42" t="s">
        <v>49</v>
      </c>
      <c r="U40" s="43">
        <v>1500000</v>
      </c>
      <c r="V40" s="44" t="s">
        <v>5</v>
      </c>
      <c r="W40" s="44">
        <v>3</v>
      </c>
      <c r="X40" s="44" t="s">
        <v>0</v>
      </c>
      <c r="Y40" s="44" t="s">
        <v>5</v>
      </c>
      <c r="Z40" s="46">
        <v>2</v>
      </c>
      <c r="AA40" s="44" t="s">
        <v>23</v>
      </c>
      <c r="AB40" s="44" t="s">
        <v>5</v>
      </c>
      <c r="AC40" s="44"/>
      <c r="AD40" s="44"/>
      <c r="AE40" s="44" t="s">
        <v>1</v>
      </c>
      <c r="AF40" s="47">
        <f t="shared" ref="AF40:AF42" si="6">+IF(U40="",0,U40)*IF(W40="",1,W40)*IF(Z40="",1,Z40)*IF(AC40="",1,AC40)</f>
        <v>9000000</v>
      </c>
      <c r="AG40" s="48"/>
    </row>
    <row r="41" spans="1:33" ht="20.100000000000001" customHeight="1">
      <c r="A41" s="12"/>
      <c r="B41" s="146"/>
      <c r="C41" s="42" t="s">
        <v>50</v>
      </c>
      <c r="D41" s="153"/>
      <c r="E41" s="42"/>
      <c r="F41" s="43"/>
      <c r="G41" s="44" t="s">
        <v>5</v>
      </c>
      <c r="H41" s="44"/>
      <c r="I41" s="44"/>
      <c r="J41" s="44" t="s">
        <v>5</v>
      </c>
      <c r="K41" s="49"/>
      <c r="L41" s="44"/>
      <c r="M41" s="44" t="s">
        <v>5</v>
      </c>
      <c r="N41" s="44"/>
      <c r="O41" s="44"/>
      <c r="P41" s="44" t="s">
        <v>1</v>
      </c>
      <c r="Q41" s="47">
        <f>+IF(F41="",0,F41)*IF(H41="",1,H41)*IF(K41="",1,K41)*IF(N41="",1,N41)</f>
        <v>0</v>
      </c>
      <c r="R41" s="48"/>
      <c r="S41" s="138"/>
      <c r="T41" s="42" t="s">
        <v>50</v>
      </c>
      <c r="U41" s="43"/>
      <c r="V41" s="44" t="s">
        <v>5</v>
      </c>
      <c r="W41" s="44"/>
      <c r="X41" s="44"/>
      <c r="Y41" s="44" t="s">
        <v>5</v>
      </c>
      <c r="Z41" s="49"/>
      <c r="AA41" s="44"/>
      <c r="AB41" s="44" t="s">
        <v>5</v>
      </c>
      <c r="AC41" s="44"/>
      <c r="AD41" s="44"/>
      <c r="AE41" s="44" t="s">
        <v>1</v>
      </c>
      <c r="AF41" s="47">
        <f>+IF(U41="",0,U41)*IF(W41="",1,W41)*IF(Z41="",1,Z41)*IF(AC41="",1,AC41)</f>
        <v>0</v>
      </c>
      <c r="AG41" s="48"/>
    </row>
    <row r="42" spans="1:33" ht="20.100000000000001" customHeight="1">
      <c r="A42" s="12"/>
      <c r="B42" s="147"/>
      <c r="C42" s="42" t="s">
        <v>78</v>
      </c>
      <c r="D42" s="150"/>
      <c r="E42" s="42"/>
      <c r="F42" s="43"/>
      <c r="G42" s="44" t="s">
        <v>5</v>
      </c>
      <c r="H42" s="44"/>
      <c r="I42" s="44"/>
      <c r="J42" s="44" t="s">
        <v>5</v>
      </c>
      <c r="K42" s="49"/>
      <c r="L42" s="44"/>
      <c r="M42" s="44" t="s">
        <v>5</v>
      </c>
      <c r="N42" s="44"/>
      <c r="O42" s="44"/>
      <c r="P42" s="44" t="s">
        <v>1</v>
      </c>
      <c r="Q42" s="47">
        <f t="shared" si="0"/>
        <v>0</v>
      </c>
      <c r="R42" s="48"/>
      <c r="S42" s="139"/>
      <c r="T42" s="42" t="s">
        <v>78</v>
      </c>
      <c r="U42" s="43"/>
      <c r="V42" s="44" t="s">
        <v>5</v>
      </c>
      <c r="W42" s="44"/>
      <c r="X42" s="44"/>
      <c r="Y42" s="44" t="s">
        <v>5</v>
      </c>
      <c r="Z42" s="49"/>
      <c r="AA42" s="44"/>
      <c r="AB42" s="44" t="s">
        <v>5</v>
      </c>
      <c r="AC42" s="44"/>
      <c r="AD42" s="44"/>
      <c r="AE42" s="44" t="s">
        <v>1</v>
      </c>
      <c r="AF42" s="47">
        <f t="shared" si="6"/>
        <v>0</v>
      </c>
      <c r="AG42" s="48"/>
    </row>
    <row r="43" spans="1:33" ht="20.100000000000001" customHeight="1">
      <c r="A43" s="154" t="s">
        <v>10</v>
      </c>
      <c r="B43" s="155"/>
      <c r="C43" s="21"/>
      <c r="D43" s="26">
        <f>D16+D38</f>
        <v>43000000</v>
      </c>
      <c r="E43" s="15"/>
      <c r="F43" s="17"/>
      <c r="G43" s="16"/>
      <c r="H43" s="16"/>
      <c r="I43" s="16"/>
      <c r="J43" s="16"/>
      <c r="K43" s="19"/>
      <c r="L43" s="16"/>
      <c r="M43" s="16"/>
      <c r="N43" s="16"/>
      <c r="O43" s="16"/>
      <c r="P43" s="16"/>
      <c r="Q43" s="27">
        <f>SUM(Q17:Q31,Q39:Q42)</f>
        <v>43000000</v>
      </c>
      <c r="R43" s="39"/>
      <c r="S43" s="26">
        <f>S16+S38</f>
        <v>43000000</v>
      </c>
      <c r="T43" s="15"/>
      <c r="U43" s="17"/>
      <c r="V43" s="16"/>
      <c r="W43" s="16"/>
      <c r="X43" s="16"/>
      <c r="Y43" s="16"/>
      <c r="Z43" s="19"/>
      <c r="AA43" s="16"/>
      <c r="AB43" s="16"/>
      <c r="AC43" s="16"/>
      <c r="AD43" s="16"/>
      <c r="AE43" s="16"/>
      <c r="AF43" s="27">
        <f>SUM(AF17:AF31,AF39:AF42)</f>
        <v>43000000</v>
      </c>
      <c r="AG43" s="38"/>
    </row>
    <row r="44" spans="1:33" ht="20.25" customHeight="1"/>
    <row r="45" spans="1:33" ht="20.100000000000001" customHeight="1"/>
    <row r="46" spans="1:33" ht="20.100000000000001" customHeight="1"/>
    <row r="47" spans="1:33" ht="20.100000000000001" customHeight="1"/>
    <row r="48" spans="1:3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</sheetData>
  <mergeCells count="66">
    <mergeCell ref="R14:R15"/>
    <mergeCell ref="S14:S15"/>
    <mergeCell ref="T14:AF14"/>
    <mergeCell ref="AG14:AG15"/>
    <mergeCell ref="B3:C3"/>
    <mergeCell ref="B4:C4"/>
    <mergeCell ref="D4:E4"/>
    <mergeCell ref="F4:G4"/>
    <mergeCell ref="B5:C5"/>
    <mergeCell ref="D5:E5"/>
    <mergeCell ref="F5:G5"/>
    <mergeCell ref="A14:A15"/>
    <mergeCell ref="B14:B15"/>
    <mergeCell ref="C14:C15"/>
    <mergeCell ref="D14:D15"/>
    <mergeCell ref="B6:C6"/>
    <mergeCell ref="D6:E6"/>
    <mergeCell ref="B11:C11"/>
    <mergeCell ref="D11:E11"/>
    <mergeCell ref="E14:Q14"/>
    <mergeCell ref="B7:C7"/>
    <mergeCell ref="D7:E7"/>
    <mergeCell ref="F7:G7"/>
    <mergeCell ref="A1:Q1"/>
    <mergeCell ref="A2:Q2"/>
    <mergeCell ref="F11:G11"/>
    <mergeCell ref="B12:C12"/>
    <mergeCell ref="D12:E12"/>
    <mergeCell ref="F12:G12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F6:G6"/>
    <mergeCell ref="S39:S42"/>
    <mergeCell ref="A43:B43"/>
    <mergeCell ref="D39:D42"/>
    <mergeCell ref="B39:B42"/>
    <mergeCell ref="B35:B37"/>
    <mergeCell ref="A38:B38"/>
    <mergeCell ref="D35:D37"/>
    <mergeCell ref="E38:R38"/>
    <mergeCell ref="B17:B30"/>
    <mergeCell ref="E16:R16"/>
    <mergeCell ref="S29:S30"/>
    <mergeCell ref="B31:B33"/>
    <mergeCell ref="D27:D28"/>
    <mergeCell ref="C27:C28"/>
    <mergeCell ref="A16:B16"/>
    <mergeCell ref="D17:D26"/>
    <mergeCell ref="D29:D30"/>
    <mergeCell ref="C29:C30"/>
    <mergeCell ref="C31:C33"/>
    <mergeCell ref="D31:D33"/>
    <mergeCell ref="S31:S33"/>
    <mergeCell ref="S27:S28"/>
    <mergeCell ref="T16:AG16"/>
    <mergeCell ref="S17:S26"/>
    <mergeCell ref="T38:AG38"/>
    <mergeCell ref="S35:S37"/>
    <mergeCell ref="C17:C26"/>
  </mergeCells>
  <phoneticPr fontId="3" type="noConversion"/>
  <dataValidations disablePrompts="1" count="1">
    <dataValidation type="list" allowBlank="1" showInputMessage="1" showErrorMessage="1" sqref="R39:R42 AG39:AG42 R17:R37 AG17:AG37" xr:uid="{62B2E8F0-F527-4C5D-BE5D-9B71E3C7DE22}">
      <formula1>"국내,해외"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49E20-FBBB-4AA1-BE0A-F11F5790E49A}">
  <dimension ref="A1:AG105"/>
  <sheetViews>
    <sheetView showGridLines="0" zoomScale="85" zoomScaleNormal="85" zoomScaleSheetLayoutView="85" workbookViewId="0">
      <selection activeCell="Q51" sqref="Q51"/>
    </sheetView>
  </sheetViews>
  <sheetFormatPr defaultColWidth="8.88671875" defaultRowHeight="13.5"/>
  <cols>
    <col min="1" max="1" width="3.6640625" style="4" customWidth="1"/>
    <col min="2" max="2" width="12.21875" style="4" customWidth="1"/>
    <col min="3" max="3" width="13.77734375" style="28" customWidth="1"/>
    <col min="4" max="4" width="12.6640625" style="41" customWidth="1"/>
    <col min="5" max="5" width="23.88671875" style="4" customWidth="1"/>
    <col min="6" max="6" width="11.33203125" style="3" customWidth="1"/>
    <col min="7" max="7" width="3.33203125" style="4" customWidth="1"/>
    <col min="8" max="9" width="4.33203125" style="4" customWidth="1"/>
    <col min="10" max="10" width="3.33203125" style="4" customWidth="1"/>
    <col min="11" max="12" width="4.33203125" style="4" customWidth="1"/>
    <col min="13" max="13" width="3.33203125" style="4" customWidth="1"/>
    <col min="14" max="15" width="4.33203125" style="4" customWidth="1"/>
    <col min="16" max="16" width="3.33203125" style="4" customWidth="1"/>
    <col min="17" max="17" width="12.88671875" style="3" customWidth="1"/>
    <col min="18" max="18" width="6.77734375" style="28" customWidth="1"/>
    <col min="19" max="19" width="13.5546875" style="40" customWidth="1"/>
    <col min="20" max="20" width="15.6640625" style="4" customWidth="1"/>
    <col min="21" max="21" width="11.5546875" style="4" customWidth="1"/>
    <col min="22" max="22" width="3.6640625" style="4" bestFit="1" customWidth="1"/>
    <col min="23" max="24" width="4.5546875" style="4" customWidth="1"/>
    <col min="25" max="25" width="3.6640625" style="4" bestFit="1" customWidth="1"/>
    <col min="26" max="27" width="4.5546875" style="4" customWidth="1"/>
    <col min="28" max="28" width="3.6640625" style="4" bestFit="1" customWidth="1"/>
    <col min="29" max="29" width="4.5546875" style="4" customWidth="1"/>
    <col min="30" max="30" width="5.109375" style="4" customWidth="1"/>
    <col min="31" max="31" width="3.77734375" style="4" customWidth="1"/>
    <col min="32" max="32" width="15.6640625" style="4" customWidth="1"/>
    <col min="33" max="33" width="6.88671875" style="28" customWidth="1"/>
    <col min="34" max="16384" width="8.88671875" style="4"/>
  </cols>
  <sheetData>
    <row r="1" spans="1:33" ht="33.75" customHeight="1">
      <c r="A1" s="87" t="s">
        <v>93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33" ht="21" customHeight="1">
      <c r="A2" s="88" t="s">
        <v>74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33" ht="21" customHeight="1" thickBot="1">
      <c r="A3" s="55"/>
      <c r="B3" s="186" t="s">
        <v>94</v>
      </c>
      <c r="C3" s="186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33" ht="30" customHeight="1">
      <c r="A4" s="55"/>
      <c r="B4" s="93" t="s">
        <v>35</v>
      </c>
      <c r="C4" s="94"/>
      <c r="D4" s="107" t="s">
        <v>98</v>
      </c>
      <c r="E4" s="94"/>
      <c r="F4" s="187" t="s">
        <v>73</v>
      </c>
      <c r="G4" s="188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33" ht="21" customHeight="1">
      <c r="A5" s="55"/>
      <c r="B5" s="105" t="s">
        <v>11</v>
      </c>
      <c r="C5" s="106"/>
      <c r="D5" s="167">
        <f>SUM(Q17:Q30)</f>
        <v>25000000</v>
      </c>
      <c r="E5" s="168"/>
      <c r="F5" s="169">
        <f>D5/D12</f>
        <v>0.29069767441860467</v>
      </c>
      <c r="G5" s="170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33" ht="21" customHeight="1">
      <c r="A6" s="55"/>
      <c r="B6" s="99" t="s">
        <v>36</v>
      </c>
      <c r="C6" s="100"/>
      <c r="D6" s="167">
        <f>SUM(Q31:Q33)</f>
        <v>0</v>
      </c>
      <c r="E6" s="168"/>
      <c r="F6" s="169">
        <f>D6/D12</f>
        <v>0</v>
      </c>
      <c r="G6" s="170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33" ht="21" customHeight="1">
      <c r="A7" s="55"/>
      <c r="B7" s="99" t="s">
        <v>54</v>
      </c>
      <c r="C7" s="100"/>
      <c r="D7" s="167">
        <f>SUM(Q34)</f>
        <v>0</v>
      </c>
      <c r="E7" s="168"/>
      <c r="F7" s="169">
        <f>D7/D12</f>
        <v>0</v>
      </c>
      <c r="G7" s="170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33" ht="21" customHeight="1">
      <c r="A8" s="55"/>
      <c r="B8" s="99" t="s">
        <v>58</v>
      </c>
      <c r="C8" s="100"/>
      <c r="D8" s="167">
        <f>SUM(Q35:Q37)</f>
        <v>0</v>
      </c>
      <c r="E8" s="168"/>
      <c r="F8" s="169">
        <f>D8/D12</f>
        <v>0</v>
      </c>
      <c r="G8" s="170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33" ht="21" customHeight="1">
      <c r="A9" s="55"/>
      <c r="B9" s="99" t="s">
        <v>47</v>
      </c>
      <c r="C9" s="100"/>
      <c r="D9" s="167">
        <f>SUM(Q39:Q42)</f>
        <v>18000000</v>
      </c>
      <c r="E9" s="168"/>
      <c r="F9" s="169">
        <f>D9/D12</f>
        <v>0.20930232558139536</v>
      </c>
      <c r="G9" s="170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33" ht="21" customHeight="1">
      <c r="A10" s="55"/>
      <c r="B10" s="120" t="s">
        <v>29</v>
      </c>
      <c r="C10" s="121"/>
      <c r="D10" s="171">
        <f>SUM(D5:E9)</f>
        <v>43000000</v>
      </c>
      <c r="E10" s="172"/>
      <c r="F10" s="173">
        <f>SUM(F5:G9)</f>
        <v>0.5</v>
      </c>
      <c r="G10" s="174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33" ht="21" customHeight="1">
      <c r="A11" s="55"/>
      <c r="B11" s="99" t="s">
        <v>38</v>
      </c>
      <c r="C11" s="100"/>
      <c r="D11" s="167">
        <f>SUM(S16,S38)</f>
        <v>43000000</v>
      </c>
      <c r="E11" s="168"/>
      <c r="F11" s="159">
        <f>D11/D12</f>
        <v>0.5</v>
      </c>
      <c r="G11" s="160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1:33" ht="21" customHeight="1" thickBot="1">
      <c r="A12" s="55"/>
      <c r="B12" s="161" t="s">
        <v>37</v>
      </c>
      <c r="C12" s="162"/>
      <c r="D12" s="163">
        <f>D10+D11</f>
        <v>86000000</v>
      </c>
      <c r="E12" s="164"/>
      <c r="F12" s="165">
        <f>F10+F11</f>
        <v>1</v>
      </c>
      <c r="G12" s="166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spans="1:33" ht="15" customHeight="1">
      <c r="A13" s="5"/>
      <c r="B13" s="6"/>
      <c r="C13" s="32"/>
      <c r="D13" s="7"/>
      <c r="E13" s="8"/>
      <c r="F13" s="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 t="s">
        <v>13</v>
      </c>
    </row>
    <row r="14" spans="1:33" s="13" customFormat="1" ht="20.100000000000001" customHeight="1">
      <c r="A14" s="175" t="s">
        <v>2</v>
      </c>
      <c r="B14" s="177" t="s">
        <v>3</v>
      </c>
      <c r="C14" s="177" t="s">
        <v>15</v>
      </c>
      <c r="D14" s="179" t="s">
        <v>29</v>
      </c>
      <c r="E14" s="181" t="s">
        <v>34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2" t="s">
        <v>69</v>
      </c>
      <c r="S14" s="184" t="s">
        <v>30</v>
      </c>
      <c r="T14" s="181" t="s">
        <v>33</v>
      </c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2" t="s">
        <v>69</v>
      </c>
    </row>
    <row r="15" spans="1:33" s="13" customFormat="1" ht="20.100000000000001" customHeight="1">
      <c r="A15" s="176"/>
      <c r="B15" s="178"/>
      <c r="C15" s="178"/>
      <c r="D15" s="180"/>
      <c r="E15" s="22" t="s">
        <v>12</v>
      </c>
      <c r="F15" s="23" t="s">
        <v>4</v>
      </c>
      <c r="G15" s="14" t="s">
        <v>5</v>
      </c>
      <c r="H15" s="14" t="s">
        <v>6</v>
      </c>
      <c r="I15" s="14" t="s">
        <v>7</v>
      </c>
      <c r="J15" s="14" t="s">
        <v>5</v>
      </c>
      <c r="K15" s="14" t="s">
        <v>6</v>
      </c>
      <c r="L15" s="14" t="s">
        <v>7</v>
      </c>
      <c r="M15" s="14" t="s">
        <v>5</v>
      </c>
      <c r="N15" s="14" t="s">
        <v>6</v>
      </c>
      <c r="O15" s="14" t="s">
        <v>7</v>
      </c>
      <c r="P15" s="14" t="s">
        <v>1</v>
      </c>
      <c r="Q15" s="23" t="s">
        <v>9</v>
      </c>
      <c r="R15" s="183"/>
      <c r="S15" s="185"/>
      <c r="T15" s="22" t="s">
        <v>12</v>
      </c>
      <c r="U15" s="23" t="s">
        <v>4</v>
      </c>
      <c r="V15" s="14" t="s">
        <v>5</v>
      </c>
      <c r="W15" s="14" t="s">
        <v>6</v>
      </c>
      <c r="X15" s="14" t="s">
        <v>7</v>
      </c>
      <c r="Y15" s="14" t="s">
        <v>5</v>
      </c>
      <c r="Z15" s="14" t="s">
        <v>6</v>
      </c>
      <c r="AA15" s="14" t="s">
        <v>7</v>
      </c>
      <c r="AB15" s="14" t="s">
        <v>5</v>
      </c>
      <c r="AC15" s="14" t="s">
        <v>6</v>
      </c>
      <c r="AD15" s="14" t="s">
        <v>7</v>
      </c>
      <c r="AE15" s="14" t="s">
        <v>1</v>
      </c>
      <c r="AF15" s="23" t="s">
        <v>9</v>
      </c>
      <c r="AG15" s="183"/>
    </row>
    <row r="16" spans="1:33" ht="20.100000000000001" customHeight="1">
      <c r="A16" s="151" t="s">
        <v>21</v>
      </c>
      <c r="B16" s="152"/>
      <c r="C16" s="18" t="s">
        <v>17</v>
      </c>
      <c r="D16" s="24">
        <f>SUM(D17:D37)</f>
        <v>25000000</v>
      </c>
      <c r="E16" s="140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8"/>
      <c r="S16" s="24">
        <f>SUM(S17:S37)</f>
        <v>25000000</v>
      </c>
      <c r="T16" s="135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</row>
    <row r="17" spans="1:33" ht="20.100000000000001" customHeight="1">
      <c r="A17" s="1"/>
      <c r="B17" s="145" t="s">
        <v>11</v>
      </c>
      <c r="C17" s="142" t="s">
        <v>59</v>
      </c>
      <c r="D17" s="149">
        <f>SUM(Q17:Q26)</f>
        <v>25000000</v>
      </c>
      <c r="E17" s="42" t="s">
        <v>43</v>
      </c>
      <c r="F17" s="43">
        <v>3000000</v>
      </c>
      <c r="G17" s="44" t="s">
        <v>5</v>
      </c>
      <c r="H17" s="45">
        <v>5</v>
      </c>
      <c r="I17" s="44" t="s">
        <v>19</v>
      </c>
      <c r="J17" s="44" t="s">
        <v>5</v>
      </c>
      <c r="K17" s="46">
        <v>1</v>
      </c>
      <c r="L17" s="44" t="s">
        <v>16</v>
      </c>
      <c r="M17" s="44" t="s">
        <v>5</v>
      </c>
      <c r="N17" s="44"/>
      <c r="O17" s="44"/>
      <c r="P17" s="44" t="s">
        <v>1</v>
      </c>
      <c r="Q17" s="47">
        <f>+IF(F17="",0,F17)*IF(H17="",1,H17)*IF(K17="",1,K17)*IF(N17="",1,N17)</f>
        <v>15000000</v>
      </c>
      <c r="R17" s="48" t="s">
        <v>56</v>
      </c>
      <c r="S17" s="137">
        <f>SUM(AF17:AF26)</f>
        <v>25000000</v>
      </c>
      <c r="T17" s="42" t="s">
        <v>25</v>
      </c>
      <c r="U17" s="43">
        <v>3000000</v>
      </c>
      <c r="V17" s="44" t="s">
        <v>5</v>
      </c>
      <c r="W17" s="45">
        <v>5</v>
      </c>
      <c r="X17" s="44" t="s">
        <v>19</v>
      </c>
      <c r="Y17" s="44" t="s">
        <v>5</v>
      </c>
      <c r="Z17" s="46">
        <v>1</v>
      </c>
      <c r="AA17" s="44" t="s">
        <v>16</v>
      </c>
      <c r="AB17" s="44" t="s">
        <v>5</v>
      </c>
      <c r="AC17" s="44"/>
      <c r="AD17" s="44"/>
      <c r="AE17" s="44" t="s">
        <v>1</v>
      </c>
      <c r="AF17" s="47">
        <f>+IF(U17="",0,U17)*IF(W17="",1,W17)*IF(Z17="",1,Z17)*IF(AC17="",1,AC17)</f>
        <v>15000000</v>
      </c>
      <c r="AG17" s="48" t="s">
        <v>55</v>
      </c>
    </row>
    <row r="18" spans="1:33" ht="20.100000000000001" customHeight="1">
      <c r="A18" s="1"/>
      <c r="B18" s="146"/>
      <c r="C18" s="143"/>
      <c r="D18" s="153"/>
      <c r="E18" s="42" t="s">
        <v>44</v>
      </c>
      <c r="F18" s="43">
        <v>2000000</v>
      </c>
      <c r="G18" s="44" t="s">
        <v>5</v>
      </c>
      <c r="H18" s="45">
        <v>5</v>
      </c>
      <c r="I18" s="44" t="s">
        <v>19</v>
      </c>
      <c r="J18" s="44" t="s">
        <v>5</v>
      </c>
      <c r="K18" s="46">
        <v>1</v>
      </c>
      <c r="L18" s="44" t="s">
        <v>16</v>
      </c>
      <c r="M18" s="44" t="s">
        <v>5</v>
      </c>
      <c r="N18" s="44"/>
      <c r="O18" s="44"/>
      <c r="P18" s="44" t="s">
        <v>1</v>
      </c>
      <c r="Q18" s="47">
        <f t="shared" ref="Q18:Q42" si="0">+IF(F18="",0,F18)*IF(H18="",1,H18)*IF(K18="",1,K18)*IF(N18="",1,N18)</f>
        <v>10000000</v>
      </c>
      <c r="R18" s="48" t="s">
        <v>56</v>
      </c>
      <c r="S18" s="138"/>
      <c r="T18" s="42" t="s">
        <v>52</v>
      </c>
      <c r="U18" s="43">
        <v>2000000</v>
      </c>
      <c r="V18" s="44" t="s">
        <v>5</v>
      </c>
      <c r="W18" s="45">
        <v>5</v>
      </c>
      <c r="X18" s="44" t="s">
        <v>19</v>
      </c>
      <c r="Y18" s="44" t="s">
        <v>5</v>
      </c>
      <c r="Z18" s="46">
        <v>1</v>
      </c>
      <c r="AA18" s="44" t="s">
        <v>16</v>
      </c>
      <c r="AB18" s="44" t="s">
        <v>5</v>
      </c>
      <c r="AC18" s="44"/>
      <c r="AD18" s="44"/>
      <c r="AE18" s="44" t="s">
        <v>1</v>
      </c>
      <c r="AF18" s="47">
        <f>+IF(U18="",0,U18)*IF(W18="",1,W18)*IF(Z18="",1,Z18)*IF(AC18="",1,AC18)</f>
        <v>10000000</v>
      </c>
      <c r="AG18" s="48" t="s">
        <v>56</v>
      </c>
    </row>
    <row r="19" spans="1:33" ht="20.100000000000001" customHeight="1">
      <c r="A19" s="1"/>
      <c r="B19" s="146"/>
      <c r="C19" s="143"/>
      <c r="D19" s="153"/>
      <c r="E19" s="42" t="s">
        <v>53</v>
      </c>
      <c r="F19" s="43"/>
      <c r="G19" s="44" t="s">
        <v>5</v>
      </c>
      <c r="H19" s="45"/>
      <c r="I19" s="44"/>
      <c r="J19" s="44" t="s">
        <v>5</v>
      </c>
      <c r="K19" s="49"/>
      <c r="L19" s="44"/>
      <c r="M19" s="44" t="s">
        <v>5</v>
      </c>
      <c r="N19" s="44"/>
      <c r="O19" s="44"/>
      <c r="P19" s="44" t="s">
        <v>1</v>
      </c>
      <c r="Q19" s="47">
        <f t="shared" si="0"/>
        <v>0</v>
      </c>
      <c r="R19" s="48"/>
      <c r="S19" s="138"/>
      <c r="T19" s="42" t="s">
        <v>24</v>
      </c>
      <c r="U19" s="43"/>
      <c r="V19" s="44" t="s">
        <v>5</v>
      </c>
      <c r="W19" s="45"/>
      <c r="X19" s="44"/>
      <c r="Y19" s="44" t="s">
        <v>5</v>
      </c>
      <c r="Z19" s="49"/>
      <c r="AA19" s="44"/>
      <c r="AB19" s="44" t="s">
        <v>5</v>
      </c>
      <c r="AC19" s="44"/>
      <c r="AD19" s="44"/>
      <c r="AE19" s="44" t="s">
        <v>1</v>
      </c>
      <c r="AF19" s="47">
        <f>+IF(U19="",0,U19)*IF(W19="",1,W19)*IF(Z19="",1,Z19)*IF(AC19="",1,AC19)</f>
        <v>0</v>
      </c>
      <c r="AG19" s="48"/>
    </row>
    <row r="20" spans="1:33" ht="20.100000000000001" customHeight="1">
      <c r="A20" s="1"/>
      <c r="B20" s="146"/>
      <c r="C20" s="143"/>
      <c r="D20" s="153"/>
      <c r="E20" s="42" t="s">
        <v>24</v>
      </c>
      <c r="F20" s="43"/>
      <c r="G20" s="44" t="s">
        <v>5</v>
      </c>
      <c r="H20" s="45"/>
      <c r="I20" s="44"/>
      <c r="J20" s="44" t="s">
        <v>5</v>
      </c>
      <c r="K20" s="49"/>
      <c r="L20" s="44"/>
      <c r="M20" s="44" t="s">
        <v>5</v>
      </c>
      <c r="N20" s="44"/>
      <c r="O20" s="44"/>
      <c r="P20" s="44" t="s">
        <v>1</v>
      </c>
      <c r="Q20" s="47">
        <f t="shared" si="0"/>
        <v>0</v>
      </c>
      <c r="R20" s="48"/>
      <c r="S20" s="138"/>
      <c r="T20" s="42" t="s">
        <v>24</v>
      </c>
      <c r="U20" s="43"/>
      <c r="V20" s="44" t="s">
        <v>5</v>
      </c>
      <c r="W20" s="45"/>
      <c r="X20" s="44"/>
      <c r="Y20" s="44" t="s">
        <v>5</v>
      </c>
      <c r="Z20" s="49"/>
      <c r="AA20" s="44"/>
      <c r="AB20" s="44" t="s">
        <v>5</v>
      </c>
      <c r="AC20" s="44"/>
      <c r="AD20" s="44"/>
      <c r="AE20" s="44" t="s">
        <v>1</v>
      </c>
      <c r="AF20" s="47">
        <f>+IF(U20="",0,U20)*IF(W20="",1,W20)*IF(Z20="",1,Z20)*IF(AC20="",1,AC20)</f>
        <v>0</v>
      </c>
      <c r="AG20" s="48"/>
    </row>
    <row r="21" spans="1:33" ht="20.100000000000001" customHeight="1">
      <c r="A21" s="1"/>
      <c r="B21" s="146"/>
      <c r="C21" s="143"/>
      <c r="D21" s="153"/>
      <c r="E21" s="42" t="s">
        <v>24</v>
      </c>
      <c r="F21" s="43"/>
      <c r="G21" s="44" t="s">
        <v>5</v>
      </c>
      <c r="H21" s="45"/>
      <c r="I21" s="44"/>
      <c r="J21" s="44" t="s">
        <v>5</v>
      </c>
      <c r="K21" s="49"/>
      <c r="L21" s="44"/>
      <c r="M21" s="44" t="s">
        <v>5</v>
      </c>
      <c r="N21" s="44"/>
      <c r="O21" s="44"/>
      <c r="P21" s="44" t="s">
        <v>1</v>
      </c>
      <c r="Q21" s="47">
        <f t="shared" si="0"/>
        <v>0</v>
      </c>
      <c r="R21" s="48"/>
      <c r="S21" s="138"/>
      <c r="T21" s="42" t="s">
        <v>24</v>
      </c>
      <c r="U21" s="43"/>
      <c r="V21" s="44" t="s">
        <v>5</v>
      </c>
      <c r="W21" s="45"/>
      <c r="X21" s="44"/>
      <c r="Y21" s="44" t="s">
        <v>5</v>
      </c>
      <c r="Z21" s="49"/>
      <c r="AA21" s="44"/>
      <c r="AB21" s="44" t="s">
        <v>5</v>
      </c>
      <c r="AC21" s="44"/>
      <c r="AD21" s="44"/>
      <c r="AE21" s="44" t="s">
        <v>1</v>
      </c>
      <c r="AF21" s="47">
        <f t="shared" ref="AF21:AF37" si="1">+IF(U21="",0,U21)*IF(W21="",1,W21)*IF(Z21="",1,Z21)*IF(AC21="",1,AC21)</f>
        <v>0</v>
      </c>
      <c r="AG21" s="48"/>
    </row>
    <row r="22" spans="1:33" ht="20.100000000000001" customHeight="1">
      <c r="A22" s="1"/>
      <c r="B22" s="146"/>
      <c r="C22" s="143"/>
      <c r="D22" s="153"/>
      <c r="E22" s="42" t="s">
        <v>24</v>
      </c>
      <c r="F22" s="43"/>
      <c r="G22" s="44" t="s">
        <v>5</v>
      </c>
      <c r="H22" s="45"/>
      <c r="I22" s="44"/>
      <c r="J22" s="44" t="s">
        <v>5</v>
      </c>
      <c r="K22" s="49"/>
      <c r="L22" s="44"/>
      <c r="M22" s="44" t="s">
        <v>5</v>
      </c>
      <c r="N22" s="44"/>
      <c r="O22" s="44"/>
      <c r="P22" s="44" t="s">
        <v>1</v>
      </c>
      <c r="Q22" s="47">
        <f t="shared" si="0"/>
        <v>0</v>
      </c>
      <c r="R22" s="48"/>
      <c r="S22" s="138"/>
      <c r="T22" s="42" t="s">
        <v>24</v>
      </c>
      <c r="U22" s="43"/>
      <c r="V22" s="44" t="s">
        <v>5</v>
      </c>
      <c r="W22" s="45"/>
      <c r="X22" s="44"/>
      <c r="Y22" s="44" t="s">
        <v>5</v>
      </c>
      <c r="Z22" s="49"/>
      <c r="AA22" s="44"/>
      <c r="AB22" s="44" t="s">
        <v>5</v>
      </c>
      <c r="AC22" s="44"/>
      <c r="AD22" s="44"/>
      <c r="AE22" s="44" t="s">
        <v>1</v>
      </c>
      <c r="AF22" s="47">
        <f t="shared" si="1"/>
        <v>0</v>
      </c>
      <c r="AG22" s="48"/>
    </row>
    <row r="23" spans="1:33" ht="20.100000000000001" customHeight="1">
      <c r="A23" s="1"/>
      <c r="B23" s="146"/>
      <c r="C23" s="143"/>
      <c r="D23" s="153"/>
      <c r="E23" s="42" t="s">
        <v>24</v>
      </c>
      <c r="F23" s="43"/>
      <c r="G23" s="44" t="s">
        <v>5</v>
      </c>
      <c r="H23" s="45"/>
      <c r="I23" s="44"/>
      <c r="J23" s="44" t="s">
        <v>5</v>
      </c>
      <c r="K23" s="49"/>
      <c r="L23" s="44"/>
      <c r="M23" s="44" t="s">
        <v>5</v>
      </c>
      <c r="N23" s="44"/>
      <c r="O23" s="44"/>
      <c r="P23" s="44" t="s">
        <v>1</v>
      </c>
      <c r="Q23" s="47">
        <f t="shared" si="0"/>
        <v>0</v>
      </c>
      <c r="R23" s="48"/>
      <c r="S23" s="138"/>
      <c r="T23" s="42" t="s">
        <v>24</v>
      </c>
      <c r="U23" s="43"/>
      <c r="V23" s="44" t="s">
        <v>5</v>
      </c>
      <c r="W23" s="45"/>
      <c r="X23" s="44"/>
      <c r="Y23" s="44" t="s">
        <v>5</v>
      </c>
      <c r="Z23" s="49"/>
      <c r="AA23" s="44"/>
      <c r="AB23" s="44" t="s">
        <v>5</v>
      </c>
      <c r="AC23" s="44"/>
      <c r="AD23" s="44"/>
      <c r="AE23" s="44" t="s">
        <v>1</v>
      </c>
      <c r="AF23" s="47">
        <f t="shared" si="1"/>
        <v>0</v>
      </c>
      <c r="AG23" s="48"/>
    </row>
    <row r="24" spans="1:33" ht="20.100000000000001" customHeight="1">
      <c r="A24" s="1"/>
      <c r="B24" s="146"/>
      <c r="C24" s="143"/>
      <c r="D24" s="153"/>
      <c r="E24" s="42" t="s">
        <v>24</v>
      </c>
      <c r="F24" s="43"/>
      <c r="G24" s="44" t="s">
        <v>5</v>
      </c>
      <c r="H24" s="45"/>
      <c r="I24" s="44"/>
      <c r="J24" s="44" t="s">
        <v>5</v>
      </c>
      <c r="K24" s="49"/>
      <c r="L24" s="44"/>
      <c r="M24" s="44" t="s">
        <v>5</v>
      </c>
      <c r="N24" s="44"/>
      <c r="O24" s="44"/>
      <c r="P24" s="44" t="s">
        <v>1</v>
      </c>
      <c r="Q24" s="47">
        <f t="shared" si="0"/>
        <v>0</v>
      </c>
      <c r="R24" s="48"/>
      <c r="S24" s="138"/>
      <c r="T24" s="42" t="s">
        <v>24</v>
      </c>
      <c r="U24" s="43"/>
      <c r="V24" s="44" t="s">
        <v>5</v>
      </c>
      <c r="W24" s="45"/>
      <c r="X24" s="44"/>
      <c r="Y24" s="44" t="s">
        <v>5</v>
      </c>
      <c r="Z24" s="49"/>
      <c r="AA24" s="44"/>
      <c r="AB24" s="44" t="s">
        <v>5</v>
      </c>
      <c r="AC24" s="44"/>
      <c r="AD24" s="44"/>
      <c r="AE24" s="44" t="s">
        <v>1</v>
      </c>
      <c r="AF24" s="47">
        <f t="shared" si="1"/>
        <v>0</v>
      </c>
      <c r="AG24" s="48"/>
    </row>
    <row r="25" spans="1:33" ht="20.100000000000001" customHeight="1">
      <c r="A25" s="1"/>
      <c r="B25" s="146"/>
      <c r="C25" s="143"/>
      <c r="D25" s="153"/>
      <c r="E25" s="42" t="s">
        <v>24</v>
      </c>
      <c r="F25" s="43"/>
      <c r="G25" s="44" t="s">
        <v>5</v>
      </c>
      <c r="H25" s="45"/>
      <c r="I25" s="44"/>
      <c r="J25" s="44" t="s">
        <v>5</v>
      </c>
      <c r="K25" s="49"/>
      <c r="L25" s="44"/>
      <c r="M25" s="44" t="s">
        <v>5</v>
      </c>
      <c r="N25" s="44"/>
      <c r="O25" s="44"/>
      <c r="P25" s="44" t="s">
        <v>1</v>
      </c>
      <c r="Q25" s="47">
        <f t="shared" si="0"/>
        <v>0</v>
      </c>
      <c r="R25" s="48"/>
      <c r="S25" s="138"/>
      <c r="T25" s="42" t="s">
        <v>24</v>
      </c>
      <c r="U25" s="43"/>
      <c r="V25" s="44" t="s">
        <v>5</v>
      </c>
      <c r="W25" s="45"/>
      <c r="X25" s="44"/>
      <c r="Y25" s="44" t="s">
        <v>5</v>
      </c>
      <c r="Z25" s="49"/>
      <c r="AA25" s="44"/>
      <c r="AB25" s="44" t="s">
        <v>5</v>
      </c>
      <c r="AC25" s="44"/>
      <c r="AD25" s="44"/>
      <c r="AE25" s="44" t="s">
        <v>1</v>
      </c>
      <c r="AF25" s="47">
        <f t="shared" si="1"/>
        <v>0</v>
      </c>
      <c r="AG25" s="48"/>
    </row>
    <row r="26" spans="1:33" ht="20.100000000000001" customHeight="1">
      <c r="A26" s="1"/>
      <c r="B26" s="146"/>
      <c r="C26" s="144"/>
      <c r="D26" s="150"/>
      <c r="E26" s="42" t="s">
        <v>24</v>
      </c>
      <c r="F26" s="43"/>
      <c r="G26" s="44" t="s">
        <v>5</v>
      </c>
      <c r="H26" s="45"/>
      <c r="I26" s="44"/>
      <c r="J26" s="44" t="s">
        <v>5</v>
      </c>
      <c r="K26" s="49"/>
      <c r="L26" s="44"/>
      <c r="M26" s="44" t="s">
        <v>5</v>
      </c>
      <c r="N26" s="44"/>
      <c r="O26" s="44"/>
      <c r="P26" s="44" t="s">
        <v>1</v>
      </c>
      <c r="Q26" s="47">
        <f t="shared" si="0"/>
        <v>0</v>
      </c>
      <c r="R26" s="48"/>
      <c r="S26" s="139"/>
      <c r="T26" s="42" t="s">
        <v>24</v>
      </c>
      <c r="U26" s="43"/>
      <c r="V26" s="44" t="s">
        <v>5</v>
      </c>
      <c r="W26" s="45"/>
      <c r="X26" s="44"/>
      <c r="Y26" s="44" t="s">
        <v>5</v>
      </c>
      <c r="Z26" s="49"/>
      <c r="AA26" s="44"/>
      <c r="AB26" s="44" t="s">
        <v>5</v>
      </c>
      <c r="AC26" s="44"/>
      <c r="AD26" s="44"/>
      <c r="AE26" s="44" t="s">
        <v>1</v>
      </c>
      <c r="AF26" s="47">
        <f t="shared" si="1"/>
        <v>0</v>
      </c>
      <c r="AG26" s="48"/>
    </row>
    <row r="27" spans="1:33" ht="20.100000000000001" customHeight="1">
      <c r="A27" s="2"/>
      <c r="B27" s="146"/>
      <c r="C27" s="142" t="s">
        <v>60</v>
      </c>
      <c r="D27" s="149">
        <f>SUM(Q27:Q28)</f>
        <v>0</v>
      </c>
      <c r="E27" s="42" t="s">
        <v>45</v>
      </c>
      <c r="F27" s="43"/>
      <c r="G27" s="44" t="s">
        <v>5</v>
      </c>
      <c r="H27" s="45"/>
      <c r="I27" s="44"/>
      <c r="J27" s="44" t="s">
        <v>5</v>
      </c>
      <c r="K27" s="49"/>
      <c r="L27" s="44"/>
      <c r="M27" s="44" t="s">
        <v>5</v>
      </c>
      <c r="N27" s="44"/>
      <c r="O27" s="44"/>
      <c r="P27" s="44" t="s">
        <v>1</v>
      </c>
      <c r="Q27" s="47">
        <f t="shared" si="0"/>
        <v>0</v>
      </c>
      <c r="R27" s="48"/>
      <c r="S27" s="137">
        <f>SUM(AF27:AF28)</f>
        <v>0</v>
      </c>
      <c r="T27" s="42" t="s">
        <v>24</v>
      </c>
      <c r="U27" s="43"/>
      <c r="V27" s="44" t="s">
        <v>5</v>
      </c>
      <c r="W27" s="45"/>
      <c r="X27" s="44"/>
      <c r="Y27" s="44" t="s">
        <v>5</v>
      </c>
      <c r="Z27" s="49"/>
      <c r="AA27" s="44"/>
      <c r="AB27" s="44" t="s">
        <v>5</v>
      </c>
      <c r="AC27" s="44"/>
      <c r="AD27" s="44"/>
      <c r="AE27" s="44" t="s">
        <v>1</v>
      </c>
      <c r="AF27" s="47">
        <f t="shared" si="1"/>
        <v>0</v>
      </c>
      <c r="AG27" s="48"/>
    </row>
    <row r="28" spans="1:33" ht="20.100000000000001" customHeight="1">
      <c r="A28" s="2"/>
      <c r="B28" s="146"/>
      <c r="C28" s="144"/>
      <c r="D28" s="150"/>
      <c r="E28" s="42" t="s">
        <v>24</v>
      </c>
      <c r="F28" s="43"/>
      <c r="G28" s="44" t="s">
        <v>5</v>
      </c>
      <c r="H28" s="45"/>
      <c r="I28" s="44"/>
      <c r="J28" s="44" t="s">
        <v>5</v>
      </c>
      <c r="K28" s="49"/>
      <c r="L28" s="44"/>
      <c r="M28" s="44" t="s">
        <v>5</v>
      </c>
      <c r="N28" s="44"/>
      <c r="O28" s="44"/>
      <c r="P28" s="44" t="s">
        <v>1</v>
      </c>
      <c r="Q28" s="47">
        <f t="shared" si="0"/>
        <v>0</v>
      </c>
      <c r="R28" s="48"/>
      <c r="S28" s="139"/>
      <c r="T28" s="42" t="s">
        <v>24</v>
      </c>
      <c r="U28" s="43"/>
      <c r="V28" s="44" t="s">
        <v>5</v>
      </c>
      <c r="W28" s="45"/>
      <c r="X28" s="44"/>
      <c r="Y28" s="44" t="s">
        <v>5</v>
      </c>
      <c r="Z28" s="49"/>
      <c r="AA28" s="44"/>
      <c r="AB28" s="44" t="s">
        <v>5</v>
      </c>
      <c r="AC28" s="44"/>
      <c r="AD28" s="44"/>
      <c r="AE28" s="44" t="s">
        <v>1</v>
      </c>
      <c r="AF28" s="47">
        <f t="shared" si="1"/>
        <v>0</v>
      </c>
      <c r="AG28" s="48"/>
    </row>
    <row r="29" spans="1:33" ht="20.100000000000001" customHeight="1">
      <c r="A29" s="2"/>
      <c r="B29" s="146"/>
      <c r="C29" s="142" t="s">
        <v>70</v>
      </c>
      <c r="D29" s="149">
        <f>SUM(Q29:Q30)</f>
        <v>0</v>
      </c>
      <c r="E29" s="42"/>
      <c r="F29" s="43"/>
      <c r="G29" s="44"/>
      <c r="H29" s="44"/>
      <c r="I29" s="44"/>
      <c r="J29" s="44"/>
      <c r="K29" s="49"/>
      <c r="L29" s="44"/>
      <c r="M29" s="44"/>
      <c r="N29" s="44"/>
      <c r="O29" s="44"/>
      <c r="P29" s="44"/>
      <c r="Q29" s="47"/>
      <c r="R29" s="48"/>
      <c r="S29" s="137">
        <f>SUM(AF29:AF30)</f>
        <v>0</v>
      </c>
      <c r="T29" s="42" t="s">
        <v>71</v>
      </c>
      <c r="U29" s="43"/>
      <c r="V29" s="44" t="s">
        <v>5</v>
      </c>
      <c r="W29" s="44"/>
      <c r="X29" s="44"/>
      <c r="Y29" s="44" t="s">
        <v>5</v>
      </c>
      <c r="Z29" s="49"/>
      <c r="AA29" s="44"/>
      <c r="AB29" s="44" t="s">
        <v>5</v>
      </c>
      <c r="AC29" s="44"/>
      <c r="AD29" s="44"/>
      <c r="AE29" s="44" t="s">
        <v>1</v>
      </c>
      <c r="AF29" s="47">
        <f t="shared" si="1"/>
        <v>0</v>
      </c>
      <c r="AG29" s="48"/>
    </row>
    <row r="30" spans="1:33" ht="20.100000000000001" customHeight="1">
      <c r="A30" s="2"/>
      <c r="B30" s="147"/>
      <c r="C30" s="144"/>
      <c r="D30" s="150"/>
      <c r="E30" s="42"/>
      <c r="F30" s="43"/>
      <c r="G30" s="44"/>
      <c r="H30" s="44"/>
      <c r="I30" s="44"/>
      <c r="J30" s="44"/>
      <c r="K30" s="49"/>
      <c r="L30" s="44"/>
      <c r="M30" s="44"/>
      <c r="N30" s="44"/>
      <c r="O30" s="44"/>
      <c r="P30" s="44"/>
      <c r="Q30" s="47"/>
      <c r="R30" s="48"/>
      <c r="S30" s="139"/>
      <c r="T30" s="42" t="s">
        <v>72</v>
      </c>
      <c r="U30" s="43"/>
      <c r="V30" s="44" t="s">
        <v>5</v>
      </c>
      <c r="W30" s="44"/>
      <c r="X30" s="44"/>
      <c r="Y30" s="44" t="s">
        <v>5</v>
      </c>
      <c r="Z30" s="49"/>
      <c r="AA30" s="44"/>
      <c r="AB30" s="44" t="s">
        <v>5</v>
      </c>
      <c r="AC30" s="44"/>
      <c r="AD30" s="44"/>
      <c r="AE30" s="44" t="s">
        <v>1</v>
      </c>
      <c r="AF30" s="47">
        <f t="shared" si="1"/>
        <v>0</v>
      </c>
      <c r="AG30" s="48"/>
    </row>
    <row r="31" spans="1:33" s="31" customFormat="1" ht="20.100000000000001" customHeight="1">
      <c r="A31" s="30"/>
      <c r="B31" s="145" t="s">
        <v>36</v>
      </c>
      <c r="C31" s="142" t="s">
        <v>61</v>
      </c>
      <c r="D31" s="149">
        <f>SUM(Q31:Q33)</f>
        <v>0</v>
      </c>
      <c r="E31" s="42" t="s">
        <v>46</v>
      </c>
      <c r="F31" s="50"/>
      <c r="G31" s="44" t="s">
        <v>5</v>
      </c>
      <c r="H31" s="51"/>
      <c r="I31" s="51"/>
      <c r="J31" s="44" t="s">
        <v>5</v>
      </c>
      <c r="K31" s="52"/>
      <c r="L31" s="51"/>
      <c r="M31" s="44" t="s">
        <v>5</v>
      </c>
      <c r="N31" s="51"/>
      <c r="O31" s="51"/>
      <c r="P31" s="44" t="s">
        <v>1</v>
      </c>
      <c r="Q31" s="47">
        <f t="shared" si="0"/>
        <v>0</v>
      </c>
      <c r="R31" s="53"/>
      <c r="S31" s="137">
        <f>SUM(AF31:AF33)</f>
        <v>0</v>
      </c>
      <c r="T31" s="42" t="s">
        <v>26</v>
      </c>
      <c r="U31" s="50"/>
      <c r="V31" s="44" t="s">
        <v>5</v>
      </c>
      <c r="W31" s="51"/>
      <c r="X31" s="51"/>
      <c r="Y31" s="44" t="s">
        <v>5</v>
      </c>
      <c r="Z31" s="52"/>
      <c r="AA31" s="51"/>
      <c r="AB31" s="44" t="s">
        <v>5</v>
      </c>
      <c r="AC31" s="51"/>
      <c r="AD31" s="51"/>
      <c r="AE31" s="44" t="s">
        <v>1</v>
      </c>
      <c r="AF31" s="47">
        <f t="shared" si="1"/>
        <v>0</v>
      </c>
      <c r="AG31" s="53"/>
    </row>
    <row r="32" spans="1:33" s="31" customFormat="1" ht="20.100000000000001" customHeight="1">
      <c r="A32" s="30"/>
      <c r="B32" s="146"/>
      <c r="C32" s="143"/>
      <c r="D32" s="153"/>
      <c r="E32" s="42" t="s">
        <v>26</v>
      </c>
      <c r="F32" s="50"/>
      <c r="G32" s="44" t="s">
        <v>5</v>
      </c>
      <c r="H32" s="51"/>
      <c r="I32" s="51"/>
      <c r="J32" s="44" t="s">
        <v>5</v>
      </c>
      <c r="K32" s="52"/>
      <c r="L32" s="51"/>
      <c r="M32" s="44" t="s">
        <v>5</v>
      </c>
      <c r="N32" s="51"/>
      <c r="O32" s="51"/>
      <c r="P32" s="44" t="s">
        <v>1</v>
      </c>
      <c r="Q32" s="47">
        <f t="shared" si="0"/>
        <v>0</v>
      </c>
      <c r="R32" s="53"/>
      <c r="S32" s="138"/>
      <c r="T32" s="42" t="s">
        <v>32</v>
      </c>
      <c r="U32" s="50"/>
      <c r="V32" s="44" t="s">
        <v>5</v>
      </c>
      <c r="W32" s="51"/>
      <c r="X32" s="51"/>
      <c r="Y32" s="44" t="s">
        <v>5</v>
      </c>
      <c r="Z32" s="52"/>
      <c r="AA32" s="51"/>
      <c r="AB32" s="44" t="s">
        <v>5</v>
      </c>
      <c r="AC32" s="51"/>
      <c r="AD32" s="51"/>
      <c r="AE32" s="44" t="s">
        <v>1</v>
      </c>
      <c r="AF32" s="47">
        <f t="shared" si="1"/>
        <v>0</v>
      </c>
      <c r="AG32" s="53"/>
    </row>
    <row r="33" spans="1:33" ht="20.100000000000001" customHeight="1">
      <c r="A33" s="1"/>
      <c r="B33" s="147"/>
      <c r="C33" s="144"/>
      <c r="D33" s="150"/>
      <c r="E33" s="42" t="s">
        <v>27</v>
      </c>
      <c r="F33" s="43"/>
      <c r="G33" s="44" t="s">
        <v>5</v>
      </c>
      <c r="H33" s="44"/>
      <c r="I33" s="44"/>
      <c r="J33" s="44" t="s">
        <v>5</v>
      </c>
      <c r="K33" s="49"/>
      <c r="L33" s="44"/>
      <c r="M33" s="44" t="s">
        <v>5</v>
      </c>
      <c r="N33" s="44"/>
      <c r="O33" s="44"/>
      <c r="P33" s="44" t="s">
        <v>1</v>
      </c>
      <c r="Q33" s="47">
        <f t="shared" si="0"/>
        <v>0</v>
      </c>
      <c r="R33" s="48"/>
      <c r="S33" s="139"/>
      <c r="T33" s="42" t="s">
        <v>27</v>
      </c>
      <c r="U33" s="43"/>
      <c r="V33" s="44" t="s">
        <v>5</v>
      </c>
      <c r="W33" s="44"/>
      <c r="X33" s="44"/>
      <c r="Y33" s="44" t="s">
        <v>5</v>
      </c>
      <c r="Z33" s="49"/>
      <c r="AA33" s="44"/>
      <c r="AB33" s="44" t="s">
        <v>5</v>
      </c>
      <c r="AC33" s="44"/>
      <c r="AD33" s="44"/>
      <c r="AE33" s="44" t="s">
        <v>1</v>
      </c>
      <c r="AF33" s="47">
        <f t="shared" si="1"/>
        <v>0</v>
      </c>
      <c r="AG33" s="48"/>
    </row>
    <row r="34" spans="1:33" ht="31.5" customHeight="1">
      <c r="A34" s="1"/>
      <c r="B34" s="60" t="s">
        <v>57</v>
      </c>
      <c r="C34" s="54" t="s">
        <v>62</v>
      </c>
      <c r="D34" s="59">
        <f>SUM(Q34:Q34)</f>
        <v>0</v>
      </c>
      <c r="E34" s="42" t="s">
        <v>28</v>
      </c>
      <c r="F34" s="43"/>
      <c r="G34" s="44" t="s">
        <v>5</v>
      </c>
      <c r="H34" s="44"/>
      <c r="I34" s="44"/>
      <c r="J34" s="44" t="s">
        <v>5</v>
      </c>
      <c r="K34" s="49"/>
      <c r="L34" s="44"/>
      <c r="M34" s="44" t="s">
        <v>5</v>
      </c>
      <c r="N34" s="44"/>
      <c r="O34" s="44"/>
      <c r="P34" s="44" t="s">
        <v>1</v>
      </c>
      <c r="Q34" s="47">
        <f t="shared" si="0"/>
        <v>0</v>
      </c>
      <c r="R34" s="48"/>
      <c r="S34" s="58">
        <f>SUM(AF34:AF34)</f>
        <v>0</v>
      </c>
      <c r="T34" s="42" t="s">
        <v>28</v>
      </c>
      <c r="U34" s="43"/>
      <c r="V34" s="44" t="s">
        <v>5</v>
      </c>
      <c r="W34" s="44"/>
      <c r="X34" s="44"/>
      <c r="Y34" s="44" t="s">
        <v>5</v>
      </c>
      <c r="Z34" s="49"/>
      <c r="AA34" s="44"/>
      <c r="AB34" s="44" t="s">
        <v>5</v>
      </c>
      <c r="AC34" s="44"/>
      <c r="AD34" s="44"/>
      <c r="AE34" s="44" t="s">
        <v>1</v>
      </c>
      <c r="AF34" s="47">
        <f t="shared" si="1"/>
        <v>0</v>
      </c>
      <c r="AG34" s="48"/>
    </row>
    <row r="35" spans="1:33" ht="20.100000000000001" customHeight="1">
      <c r="A35" s="1"/>
      <c r="B35" s="156" t="s">
        <v>58</v>
      </c>
      <c r="C35" s="54" t="s">
        <v>65</v>
      </c>
      <c r="D35" s="149">
        <f>SUM(Q35:Q37)</f>
        <v>0</v>
      </c>
      <c r="E35" s="42" t="s">
        <v>66</v>
      </c>
      <c r="F35" s="43"/>
      <c r="G35" s="44" t="s">
        <v>5</v>
      </c>
      <c r="H35" s="44"/>
      <c r="I35" s="44"/>
      <c r="J35" s="44" t="s">
        <v>5</v>
      </c>
      <c r="K35" s="49"/>
      <c r="L35" s="44"/>
      <c r="M35" s="44" t="s">
        <v>5</v>
      </c>
      <c r="N35" s="44"/>
      <c r="O35" s="44"/>
      <c r="P35" s="44" t="s">
        <v>1</v>
      </c>
      <c r="Q35" s="47">
        <f t="shared" si="0"/>
        <v>0</v>
      </c>
      <c r="R35" s="48"/>
      <c r="S35" s="137">
        <f>SUM(AF35:AF37)</f>
        <v>0</v>
      </c>
      <c r="T35" s="42" t="s">
        <v>66</v>
      </c>
      <c r="U35" s="43"/>
      <c r="V35" s="44" t="s">
        <v>5</v>
      </c>
      <c r="W35" s="44"/>
      <c r="X35" s="44"/>
      <c r="Y35" s="44" t="s">
        <v>5</v>
      </c>
      <c r="Z35" s="49"/>
      <c r="AA35" s="44"/>
      <c r="AB35" s="44" t="s">
        <v>5</v>
      </c>
      <c r="AC35" s="44"/>
      <c r="AD35" s="44"/>
      <c r="AE35" s="44" t="s">
        <v>1</v>
      </c>
      <c r="AF35" s="47">
        <f t="shared" si="1"/>
        <v>0</v>
      </c>
      <c r="AG35" s="48"/>
    </row>
    <row r="36" spans="1:33" ht="20.100000000000001" customHeight="1">
      <c r="A36" s="1"/>
      <c r="B36" s="157"/>
      <c r="C36" s="54" t="s">
        <v>63</v>
      </c>
      <c r="D36" s="153"/>
      <c r="E36" s="42" t="s">
        <v>67</v>
      </c>
      <c r="F36" s="43"/>
      <c r="G36" s="44" t="s">
        <v>5</v>
      </c>
      <c r="H36" s="44"/>
      <c r="I36" s="44"/>
      <c r="J36" s="44" t="s">
        <v>5</v>
      </c>
      <c r="K36" s="49"/>
      <c r="L36" s="44"/>
      <c r="M36" s="44" t="s">
        <v>5</v>
      </c>
      <c r="N36" s="44"/>
      <c r="O36" s="44"/>
      <c r="P36" s="44" t="s">
        <v>1</v>
      </c>
      <c r="Q36" s="47">
        <f t="shared" si="0"/>
        <v>0</v>
      </c>
      <c r="R36" s="48"/>
      <c r="S36" s="138"/>
      <c r="T36" s="42" t="s">
        <v>67</v>
      </c>
      <c r="U36" s="43"/>
      <c r="V36" s="44" t="s">
        <v>5</v>
      </c>
      <c r="W36" s="44"/>
      <c r="X36" s="44"/>
      <c r="Y36" s="44" t="s">
        <v>5</v>
      </c>
      <c r="Z36" s="49"/>
      <c r="AA36" s="44"/>
      <c r="AB36" s="44" t="s">
        <v>5</v>
      </c>
      <c r="AC36" s="44"/>
      <c r="AD36" s="44"/>
      <c r="AE36" s="44" t="s">
        <v>1</v>
      </c>
      <c r="AF36" s="47">
        <f t="shared" si="1"/>
        <v>0</v>
      </c>
      <c r="AG36" s="48"/>
    </row>
    <row r="37" spans="1:33" ht="20.100000000000001" customHeight="1">
      <c r="A37" s="29"/>
      <c r="B37" s="158"/>
      <c r="C37" s="54" t="s">
        <v>64</v>
      </c>
      <c r="D37" s="150"/>
      <c r="E37" s="42" t="s">
        <v>68</v>
      </c>
      <c r="F37" s="43"/>
      <c r="G37" s="44" t="s">
        <v>5</v>
      </c>
      <c r="H37" s="44"/>
      <c r="I37" s="44"/>
      <c r="J37" s="44" t="s">
        <v>5</v>
      </c>
      <c r="K37" s="49"/>
      <c r="L37" s="44"/>
      <c r="M37" s="44" t="s">
        <v>5</v>
      </c>
      <c r="N37" s="44"/>
      <c r="O37" s="44"/>
      <c r="P37" s="44" t="s">
        <v>1</v>
      </c>
      <c r="Q37" s="47">
        <f t="shared" si="0"/>
        <v>0</v>
      </c>
      <c r="R37" s="48"/>
      <c r="S37" s="139"/>
      <c r="T37" s="42" t="s">
        <v>68</v>
      </c>
      <c r="U37" s="43"/>
      <c r="V37" s="44" t="s">
        <v>5</v>
      </c>
      <c r="W37" s="44"/>
      <c r="X37" s="44"/>
      <c r="Y37" s="44" t="s">
        <v>5</v>
      </c>
      <c r="Z37" s="49"/>
      <c r="AA37" s="44"/>
      <c r="AB37" s="44" t="s">
        <v>5</v>
      </c>
      <c r="AC37" s="44"/>
      <c r="AD37" s="44"/>
      <c r="AE37" s="44" t="s">
        <v>1</v>
      </c>
      <c r="AF37" s="47">
        <f t="shared" si="1"/>
        <v>0</v>
      </c>
      <c r="AG37" s="48"/>
    </row>
    <row r="38" spans="1:33" ht="20.100000000000001" customHeight="1">
      <c r="A38" s="151" t="s">
        <v>22</v>
      </c>
      <c r="B38" s="152"/>
      <c r="C38" s="18" t="s">
        <v>17</v>
      </c>
      <c r="D38" s="25">
        <f>SUM(D39:D42)</f>
        <v>18000000</v>
      </c>
      <c r="E38" s="140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8"/>
      <c r="S38" s="25">
        <f>SUM(S39:S42)</f>
        <v>18000000</v>
      </c>
      <c r="T38" s="140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</row>
    <row r="39" spans="1:33" ht="20.100000000000001" customHeight="1">
      <c r="A39" s="20"/>
      <c r="B39" s="145" t="s">
        <v>47</v>
      </c>
      <c r="C39" s="42" t="s">
        <v>31</v>
      </c>
      <c r="D39" s="149">
        <f>SUM(Q39:Q42)</f>
        <v>18000000</v>
      </c>
      <c r="E39" s="42" t="s">
        <v>31</v>
      </c>
      <c r="F39" s="43">
        <v>250000</v>
      </c>
      <c r="G39" s="44" t="s">
        <v>5</v>
      </c>
      <c r="H39" s="44">
        <v>3</v>
      </c>
      <c r="I39" s="44" t="s">
        <v>0</v>
      </c>
      <c r="J39" s="44" t="s">
        <v>5</v>
      </c>
      <c r="K39" s="46">
        <v>2</v>
      </c>
      <c r="L39" s="44" t="s">
        <v>16</v>
      </c>
      <c r="M39" s="44" t="s">
        <v>5</v>
      </c>
      <c r="N39" s="44">
        <v>6</v>
      </c>
      <c r="O39" s="44" t="s">
        <v>51</v>
      </c>
      <c r="P39" s="44" t="s">
        <v>1</v>
      </c>
      <c r="Q39" s="47">
        <f>+IF(F39="",0,F39)*IF(H39="",1,H39)*IF(K39="",1,K39)*IF(N39="",1,N39)</f>
        <v>9000000</v>
      </c>
      <c r="R39" s="48"/>
      <c r="S39" s="137">
        <f>SUM(AF39:AF42)</f>
        <v>18000000</v>
      </c>
      <c r="T39" s="42" t="s">
        <v>31</v>
      </c>
      <c r="U39" s="43">
        <v>250000</v>
      </c>
      <c r="V39" s="44" t="s">
        <v>5</v>
      </c>
      <c r="W39" s="44">
        <v>3</v>
      </c>
      <c r="X39" s="44" t="s">
        <v>0</v>
      </c>
      <c r="Y39" s="44" t="s">
        <v>5</v>
      </c>
      <c r="Z39" s="46">
        <v>2</v>
      </c>
      <c r="AA39" s="44" t="s">
        <v>16</v>
      </c>
      <c r="AB39" s="44" t="s">
        <v>5</v>
      </c>
      <c r="AC39" s="44">
        <v>6</v>
      </c>
      <c r="AD39" s="44" t="s">
        <v>51</v>
      </c>
      <c r="AE39" s="44" t="s">
        <v>1</v>
      </c>
      <c r="AF39" s="47">
        <f>+IF(U39="",0,U39)*IF(W39="",1,W39)*IF(Z39="",1,Z39)*IF(AC39="",1,AC39)</f>
        <v>9000000</v>
      </c>
      <c r="AG39" s="48"/>
    </row>
    <row r="40" spans="1:33" ht="20.100000000000001" customHeight="1">
      <c r="A40" s="12"/>
      <c r="B40" s="146"/>
      <c r="C40" s="42" t="s">
        <v>49</v>
      </c>
      <c r="D40" s="153"/>
      <c r="E40" s="42" t="s">
        <v>48</v>
      </c>
      <c r="F40" s="43">
        <v>1500000</v>
      </c>
      <c r="G40" s="44" t="s">
        <v>5</v>
      </c>
      <c r="H40" s="44">
        <v>3</v>
      </c>
      <c r="I40" s="44" t="s">
        <v>0</v>
      </c>
      <c r="J40" s="44" t="s">
        <v>5</v>
      </c>
      <c r="K40" s="46">
        <v>2</v>
      </c>
      <c r="L40" s="44" t="s">
        <v>16</v>
      </c>
      <c r="M40" s="44" t="s">
        <v>5</v>
      </c>
      <c r="N40" s="44"/>
      <c r="O40" s="44"/>
      <c r="P40" s="44" t="s">
        <v>1</v>
      </c>
      <c r="Q40" s="47">
        <f t="shared" si="0"/>
        <v>9000000</v>
      </c>
      <c r="R40" s="48"/>
      <c r="S40" s="138"/>
      <c r="T40" s="42" t="s">
        <v>49</v>
      </c>
      <c r="U40" s="43">
        <v>1500000</v>
      </c>
      <c r="V40" s="44" t="s">
        <v>5</v>
      </c>
      <c r="W40" s="44">
        <v>3</v>
      </c>
      <c r="X40" s="44" t="s">
        <v>0</v>
      </c>
      <c r="Y40" s="44" t="s">
        <v>5</v>
      </c>
      <c r="Z40" s="46">
        <v>2</v>
      </c>
      <c r="AA40" s="44" t="s">
        <v>16</v>
      </c>
      <c r="AB40" s="44" t="s">
        <v>5</v>
      </c>
      <c r="AC40" s="44"/>
      <c r="AD40" s="44"/>
      <c r="AE40" s="44" t="s">
        <v>1</v>
      </c>
      <c r="AF40" s="47">
        <f t="shared" ref="AF40:AF42" si="2">+IF(U40="",0,U40)*IF(W40="",1,W40)*IF(Z40="",1,Z40)*IF(AC40="",1,AC40)</f>
        <v>9000000</v>
      </c>
      <c r="AG40" s="48"/>
    </row>
    <row r="41" spans="1:33" ht="20.100000000000001" customHeight="1">
      <c r="A41" s="12"/>
      <c r="B41" s="146"/>
      <c r="C41" s="42" t="s">
        <v>50</v>
      </c>
      <c r="D41" s="153"/>
      <c r="E41" s="42"/>
      <c r="F41" s="43"/>
      <c r="G41" s="44" t="s">
        <v>5</v>
      </c>
      <c r="H41" s="44"/>
      <c r="I41" s="44"/>
      <c r="J41" s="44" t="s">
        <v>5</v>
      </c>
      <c r="K41" s="49"/>
      <c r="L41" s="44"/>
      <c r="M41" s="44" t="s">
        <v>5</v>
      </c>
      <c r="N41" s="44"/>
      <c r="O41" s="44"/>
      <c r="P41" s="44" t="s">
        <v>1</v>
      </c>
      <c r="Q41" s="47">
        <f>+IF(F41="",0,F41)*IF(H41="",1,H41)*IF(K41="",1,K41)*IF(N41="",1,N41)</f>
        <v>0</v>
      </c>
      <c r="R41" s="48"/>
      <c r="S41" s="138"/>
      <c r="T41" s="42" t="s">
        <v>50</v>
      </c>
      <c r="U41" s="43"/>
      <c r="V41" s="44" t="s">
        <v>5</v>
      </c>
      <c r="W41" s="44"/>
      <c r="X41" s="44"/>
      <c r="Y41" s="44" t="s">
        <v>5</v>
      </c>
      <c r="Z41" s="49"/>
      <c r="AA41" s="44"/>
      <c r="AB41" s="44" t="s">
        <v>5</v>
      </c>
      <c r="AC41" s="44"/>
      <c r="AD41" s="44"/>
      <c r="AE41" s="44" t="s">
        <v>1</v>
      </c>
      <c r="AF41" s="47">
        <f>+IF(U41="",0,U41)*IF(W41="",1,W41)*IF(Z41="",1,Z41)*IF(AC41="",1,AC41)</f>
        <v>0</v>
      </c>
      <c r="AG41" s="48"/>
    </row>
    <row r="42" spans="1:33" ht="20.100000000000001" customHeight="1">
      <c r="A42" s="12"/>
      <c r="B42" s="147"/>
      <c r="C42" s="42" t="s">
        <v>78</v>
      </c>
      <c r="D42" s="150"/>
      <c r="E42" s="42"/>
      <c r="F42" s="43"/>
      <c r="G42" s="44" t="s">
        <v>5</v>
      </c>
      <c r="H42" s="44"/>
      <c r="I42" s="44"/>
      <c r="J42" s="44" t="s">
        <v>5</v>
      </c>
      <c r="K42" s="49"/>
      <c r="L42" s="44"/>
      <c r="M42" s="44" t="s">
        <v>5</v>
      </c>
      <c r="N42" s="44"/>
      <c r="O42" s="44"/>
      <c r="P42" s="44" t="s">
        <v>1</v>
      </c>
      <c r="Q42" s="47">
        <f t="shared" si="0"/>
        <v>0</v>
      </c>
      <c r="R42" s="48"/>
      <c r="S42" s="139"/>
      <c r="T42" s="42" t="s">
        <v>78</v>
      </c>
      <c r="U42" s="43"/>
      <c r="V42" s="44" t="s">
        <v>5</v>
      </c>
      <c r="W42" s="44"/>
      <c r="X42" s="44"/>
      <c r="Y42" s="44" t="s">
        <v>5</v>
      </c>
      <c r="Z42" s="49"/>
      <c r="AA42" s="44"/>
      <c r="AB42" s="44" t="s">
        <v>5</v>
      </c>
      <c r="AC42" s="44"/>
      <c r="AD42" s="44"/>
      <c r="AE42" s="44" t="s">
        <v>1</v>
      </c>
      <c r="AF42" s="47">
        <f t="shared" si="2"/>
        <v>0</v>
      </c>
      <c r="AG42" s="48"/>
    </row>
    <row r="43" spans="1:33" ht="20.100000000000001" customHeight="1">
      <c r="A43" s="154" t="s">
        <v>10</v>
      </c>
      <c r="B43" s="155"/>
      <c r="C43" s="21"/>
      <c r="D43" s="26">
        <f>D16+D38</f>
        <v>43000000</v>
      </c>
      <c r="E43" s="15"/>
      <c r="F43" s="17"/>
      <c r="G43" s="16"/>
      <c r="H43" s="16"/>
      <c r="I43" s="16"/>
      <c r="J43" s="16"/>
      <c r="K43" s="19"/>
      <c r="L43" s="16"/>
      <c r="M43" s="16"/>
      <c r="N43" s="16"/>
      <c r="O43" s="16"/>
      <c r="P43" s="16"/>
      <c r="Q43" s="27">
        <f>SUM(Q17:Q31,Q39:Q42)</f>
        <v>43000000</v>
      </c>
      <c r="R43" s="39"/>
      <c r="S43" s="26">
        <f>S16+S38</f>
        <v>43000000</v>
      </c>
      <c r="T43" s="15"/>
      <c r="U43" s="17"/>
      <c r="V43" s="16"/>
      <c r="W43" s="16"/>
      <c r="X43" s="16"/>
      <c r="Y43" s="16"/>
      <c r="Z43" s="19"/>
      <c r="AA43" s="16"/>
      <c r="AB43" s="16"/>
      <c r="AC43" s="16"/>
      <c r="AD43" s="16"/>
      <c r="AE43" s="16"/>
      <c r="AF43" s="27">
        <f>SUM(AF17:AF31,AF39:AF42)</f>
        <v>43000000</v>
      </c>
      <c r="AG43" s="38"/>
    </row>
    <row r="44" spans="1:33" ht="20.25" customHeight="1"/>
    <row r="45" spans="1:33" ht="20.100000000000001" customHeight="1"/>
    <row r="46" spans="1:33" ht="20.100000000000001" customHeight="1"/>
    <row r="47" spans="1:33" ht="20.100000000000001" customHeight="1"/>
    <row r="48" spans="1:3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</sheetData>
  <mergeCells count="66">
    <mergeCell ref="B9:C9"/>
    <mergeCell ref="D9:E9"/>
    <mergeCell ref="F9:G9"/>
    <mergeCell ref="B12:C12"/>
    <mergeCell ref="D12:E12"/>
    <mergeCell ref="F12:G12"/>
    <mergeCell ref="B10:C10"/>
    <mergeCell ref="D10:E10"/>
    <mergeCell ref="F10:G10"/>
    <mergeCell ref="B11:C11"/>
    <mergeCell ref="D11:E11"/>
    <mergeCell ref="F11:G11"/>
    <mergeCell ref="A43:B43"/>
    <mergeCell ref="B3:C3"/>
    <mergeCell ref="B4:C4"/>
    <mergeCell ref="D4:E4"/>
    <mergeCell ref="F4:G4"/>
    <mergeCell ref="B5:C5"/>
    <mergeCell ref="D5:E5"/>
    <mergeCell ref="F5:G5"/>
    <mergeCell ref="B6:C6"/>
    <mergeCell ref="D6:E6"/>
    <mergeCell ref="A38:B38"/>
    <mergeCell ref="E38:R38"/>
    <mergeCell ref="D27:D28"/>
    <mergeCell ref="B8:C8"/>
    <mergeCell ref="D8:E8"/>
    <mergeCell ref="F8:G8"/>
    <mergeCell ref="T38:AG38"/>
    <mergeCell ref="B39:B42"/>
    <mergeCell ref="D39:D42"/>
    <mergeCell ref="S39:S42"/>
    <mergeCell ref="B35:B37"/>
    <mergeCell ref="D35:D37"/>
    <mergeCell ref="S35:S37"/>
    <mergeCell ref="S27:S28"/>
    <mergeCell ref="C29:C30"/>
    <mergeCell ref="D29:D30"/>
    <mergeCell ref="S29:S30"/>
    <mergeCell ref="B31:B33"/>
    <mergeCell ref="C31:C33"/>
    <mergeCell ref="D31:D33"/>
    <mergeCell ref="S31:S33"/>
    <mergeCell ref="B17:B30"/>
    <mergeCell ref="C17:C26"/>
    <mergeCell ref="D17:D26"/>
    <mergeCell ref="S17:S26"/>
    <mergeCell ref="C27:C28"/>
    <mergeCell ref="T14:AF14"/>
    <mergeCell ref="AG14:AG15"/>
    <mergeCell ref="A16:B16"/>
    <mergeCell ref="E16:R16"/>
    <mergeCell ref="T16:AG16"/>
    <mergeCell ref="A14:A15"/>
    <mergeCell ref="B14:B15"/>
    <mergeCell ref="C14:C15"/>
    <mergeCell ref="D14:D15"/>
    <mergeCell ref="E14:Q14"/>
    <mergeCell ref="R14:R15"/>
    <mergeCell ref="S14:S15"/>
    <mergeCell ref="A1:Q1"/>
    <mergeCell ref="A2:Q2"/>
    <mergeCell ref="F6:G6"/>
    <mergeCell ref="B7:C7"/>
    <mergeCell ref="D7:E7"/>
    <mergeCell ref="F7:G7"/>
  </mergeCells>
  <phoneticPr fontId="3" type="noConversion"/>
  <dataValidations count="1">
    <dataValidation type="list" allowBlank="1" showInputMessage="1" showErrorMessage="1" sqref="R39:R42 AG39:AG42 R17:R37 AG17:AG37" xr:uid="{F055CC40-1AC1-420E-B02E-8EE2E10DA9F8}">
      <formula1>"국내,해외"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D9F5-66EA-42FF-AB57-6709F8BBB582}">
  <dimension ref="B2:F18"/>
  <sheetViews>
    <sheetView workbookViewId="0"/>
  </sheetViews>
  <sheetFormatPr defaultRowHeight="13.5"/>
  <cols>
    <col min="1" max="1" width="1.21875" customWidth="1"/>
    <col min="6" max="6" width="37.33203125" customWidth="1"/>
  </cols>
  <sheetData>
    <row r="2" spans="2:6" ht="14.25">
      <c r="B2" s="65" t="s">
        <v>89</v>
      </c>
      <c r="C2" s="64"/>
      <c r="D2" s="64"/>
      <c r="E2" s="64"/>
      <c r="F2" s="64"/>
    </row>
    <row r="4" spans="2:6" ht="79.5" customHeight="1">
      <c r="B4" s="198" t="s">
        <v>83</v>
      </c>
      <c r="C4" s="199"/>
      <c r="D4" s="199"/>
      <c r="E4" s="199"/>
      <c r="F4" s="199"/>
    </row>
    <row r="5" spans="2:6" ht="14.25" thickBot="1"/>
    <row r="6" spans="2:6" ht="13.5" customHeight="1">
      <c r="B6" s="189" t="s">
        <v>82</v>
      </c>
      <c r="C6" s="190"/>
      <c r="D6" s="190"/>
      <c r="E6" s="190"/>
      <c r="F6" s="191"/>
    </row>
    <row r="7" spans="2:6" ht="13.5" customHeight="1">
      <c r="B7" s="192"/>
      <c r="C7" s="193"/>
      <c r="D7" s="193"/>
      <c r="E7" s="193"/>
      <c r="F7" s="194"/>
    </row>
    <row r="8" spans="2:6" ht="13.5" customHeight="1">
      <c r="B8" s="192"/>
      <c r="C8" s="193"/>
      <c r="D8" s="193"/>
      <c r="E8" s="193"/>
      <c r="F8" s="194"/>
    </row>
    <row r="9" spans="2:6" ht="13.5" customHeight="1">
      <c r="B9" s="192"/>
      <c r="C9" s="193"/>
      <c r="D9" s="193"/>
      <c r="E9" s="193"/>
      <c r="F9" s="194"/>
    </row>
    <row r="10" spans="2:6" ht="13.5" customHeight="1">
      <c r="B10" s="192"/>
      <c r="C10" s="193"/>
      <c r="D10" s="193"/>
      <c r="E10" s="193"/>
      <c r="F10" s="194"/>
    </row>
    <row r="11" spans="2:6" ht="69" customHeight="1" thickBot="1">
      <c r="B11" s="195"/>
      <c r="C11" s="196"/>
      <c r="D11" s="196"/>
      <c r="E11" s="196"/>
      <c r="F11" s="197"/>
    </row>
    <row r="12" spans="2:6" ht="11.25" customHeight="1" thickBot="1"/>
    <row r="13" spans="2:6" ht="13.5" customHeight="1">
      <c r="B13" s="200" t="s">
        <v>81</v>
      </c>
      <c r="C13" s="201"/>
      <c r="D13" s="201"/>
      <c r="E13" s="201"/>
      <c r="F13" s="202"/>
    </row>
    <row r="14" spans="2:6" ht="13.5" customHeight="1">
      <c r="B14" s="203"/>
      <c r="C14" s="204"/>
      <c r="D14" s="204"/>
      <c r="E14" s="204"/>
      <c r="F14" s="205"/>
    </row>
    <row r="15" spans="2:6" ht="13.5" customHeight="1">
      <c r="B15" s="203"/>
      <c r="C15" s="204"/>
      <c r="D15" s="204"/>
      <c r="E15" s="204"/>
      <c r="F15" s="205"/>
    </row>
    <row r="16" spans="2:6" ht="13.5" customHeight="1">
      <c r="B16" s="203"/>
      <c r="C16" s="204"/>
      <c r="D16" s="204"/>
      <c r="E16" s="204"/>
      <c r="F16" s="205"/>
    </row>
    <row r="17" spans="2:6" ht="13.5" customHeight="1">
      <c r="B17" s="203"/>
      <c r="C17" s="204"/>
      <c r="D17" s="204"/>
      <c r="E17" s="204"/>
      <c r="F17" s="205"/>
    </row>
    <row r="18" spans="2:6" ht="68.25" customHeight="1" thickBot="1">
      <c r="B18" s="206"/>
      <c r="C18" s="207"/>
      <c r="D18" s="207"/>
      <c r="E18" s="207"/>
      <c r="F18" s="208"/>
    </row>
  </sheetData>
  <mergeCells count="3">
    <mergeCell ref="B6:F11"/>
    <mergeCell ref="B4:F4"/>
    <mergeCell ref="B13:F18"/>
  </mergeCells>
  <phoneticPr fontId="5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예산총괄표</vt:lpstr>
      <vt:lpstr>1차연도 예산집행계획</vt:lpstr>
      <vt:lpstr>2차연도 예산집행계획</vt:lpstr>
      <vt:lpstr>지원가능항목</vt:lpstr>
      <vt:lpstr>'1차연도 예산집행계획'!Print_Area</vt:lpstr>
      <vt:lpstr>'2차연도 예산집행계획'!Print_Area</vt:lpstr>
      <vt:lpstr>예산총괄표!Print_Area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</dc:creator>
  <cp:lastModifiedBy>박 수빈</cp:lastModifiedBy>
  <cp:lastPrinted>2022-04-11T00:10:56Z</cp:lastPrinted>
  <dcterms:created xsi:type="dcterms:W3CDTF">2010-02-25T04:16:46Z</dcterms:created>
  <dcterms:modified xsi:type="dcterms:W3CDTF">2025-02-25T06:45:39Z</dcterms:modified>
</cp:coreProperties>
</file>